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NASLOVNA" sheetId="1" r:id="rId1"/>
    <sheet name="PRIHODI" sheetId="2" r:id="rId2"/>
    <sheet name="RASHODI" sheetId="3" r:id="rId3"/>
    <sheet name="PRIHODI I PRIMICI -PO IZVORIMA" sheetId="4" r:id="rId4"/>
    <sheet name="RASHODI I IZDACI-PO IZVORIM " sheetId="5" r:id="rId5"/>
  </sheets>
  <definedNames>
    <definedName name="_xlnm.Print_Area" localSheetId="0">'NASLOVNA'!$A$1:$K$25</definedName>
    <definedName name="_xlnm.Print_Area" localSheetId="1">'PRIHODI'!$A$1:$O$59</definedName>
    <definedName name="_xlnm.Print_Area" localSheetId="3">'PRIHODI I PRIMICI -PO IZVORIMA'!$A$1:$T$66</definedName>
    <definedName name="_xlnm.Print_Titles" localSheetId="1">'PRIHODI'!$5:$5</definedName>
    <definedName name="_xlnm.Print_Titles" localSheetId="3">'PRIHODI I PRIMICI -PO IZVORIMA'!$5:$5</definedName>
    <definedName name="_xlnm.Print_Titles" localSheetId="2">'RASHODI'!$5:$5</definedName>
    <definedName name="_xlnm.Print_Titles" localSheetId="4">'RASHODI I IZDACI-PO IZVORIM '!$5:$5</definedName>
  </definedNames>
  <calcPr fullCalcOnLoad="1"/>
</workbook>
</file>

<file path=xl/sharedStrings.xml><?xml version="1.0" encoding="utf-8"?>
<sst xmlns="http://schemas.openxmlformats.org/spreadsheetml/2006/main" count="513" uniqueCount="260">
  <si>
    <t>Indeks 2018./2016.</t>
  </si>
  <si>
    <t>Prihodi poslovanja</t>
  </si>
  <si>
    <t>Rashodi poslovanja</t>
  </si>
  <si>
    <t>Izdaci za finan.imov. i  otplate zajmova</t>
  </si>
  <si>
    <t>Članak 2.</t>
  </si>
  <si>
    <t>BROJ KONTA</t>
  </si>
  <si>
    <t xml:space="preserve">A. RAČUN PRIHODA 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</si>
  <si>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</si>
  <si>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</si>
  <si>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</si>
  <si>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</si>
  <si>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</si>
  <si>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dr.</t>
  </si>
  <si>
    <t>PRIHODI POSLOVANJA</t>
  </si>
  <si>
    <t>PRIHODI OD IMOVINE</t>
  </si>
  <si>
    <t>PRIHODI OD ADMINISTRATIVNIH PRISTOJBI I PO POSEBNIM PROPISIMA</t>
  </si>
  <si>
    <t>Prihodi po posebnim propisima</t>
  </si>
  <si>
    <t>Ostali nespomenuti prihodi</t>
  </si>
  <si>
    <t>Sufinanciranje cijene usluga (part, dopunsko)</t>
  </si>
  <si>
    <t>Prihodi od prodaje proizvoda i robe te pruženih usluga</t>
  </si>
  <si>
    <t>Prihodi od pruženih usluga</t>
  </si>
  <si>
    <t>PRIHODI IZ NADLEŽNOG PRORAČUNA I  OD HZZO-a TEMELJEM UGOVORNIH OBVEZA</t>
  </si>
  <si>
    <t>Prihodi iz nadležnog proračuna za financ. redovne djelatnosti prorač. korisnika</t>
  </si>
  <si>
    <t>Prihodi iz nadležnog proračuna za financiranje rashoda poslovanja</t>
  </si>
  <si>
    <t xml:space="preserve">Prihodi iz nadležnog proračuna za financiranje rashoda poslovanja-JZP </t>
  </si>
  <si>
    <t>Prihodi iz nadležnog proračuna za financ. izdataka za finan. imov. i otplatu zajmova</t>
  </si>
  <si>
    <t>Prihodi od HZZO-a na temelju ugovornih obveza</t>
  </si>
  <si>
    <t>PRIHODI OD PRODAJE NEFINAN. IMOVINE</t>
  </si>
  <si>
    <t>PRIHODI OD PRODAJE PROIZVEDENE DUGOTRAJNE IMOVINE</t>
  </si>
  <si>
    <t>Prihodi od prodaje prijevoznih sredstava</t>
  </si>
  <si>
    <t>Prijevozna sredstva u cestovnom prometu</t>
  </si>
  <si>
    <t>Osobni automobili</t>
  </si>
  <si>
    <t>UKUPNO PRIHODI I PRIMICI</t>
  </si>
  <si>
    <t>VRSTA PRIHODA/PRIMITKA</t>
  </si>
  <si>
    <t>PRIHODI OD PRODAJE PROIZ. I ROBE TE PRUŽENIH USLUGA I PRIHODI OD DONACIJA</t>
  </si>
  <si>
    <t>VRSTA RASHODA/IZDATKA</t>
  </si>
  <si>
    <t xml:space="preserve">A. RAČUN RASHODA </t>
  </si>
  <si>
    <t>RASHODI POSLOVANJA</t>
  </si>
  <si>
    <t>Rashodi za zaposlene</t>
  </si>
  <si>
    <t>Plaće (bruto)</t>
  </si>
  <si>
    <t>Plaće za redovan rad</t>
  </si>
  <si>
    <t>Plaće za zaposlene</t>
  </si>
  <si>
    <t>Plaće za prekovremeni rad</t>
  </si>
  <si>
    <t>Plaće za posebne uvjete rada</t>
  </si>
  <si>
    <t>Ostali rashodi za zaposlene</t>
  </si>
  <si>
    <t>Nagrade (jubilarne nagrade)</t>
  </si>
  <si>
    <t>Darovi (dar u povodu dana Sv. Nikole, Dar u naravi zaposlenicima)</t>
  </si>
  <si>
    <t>Otpremnine</t>
  </si>
  <si>
    <t>Nakade za bolest, invalidnost i smrtni slučaj</t>
  </si>
  <si>
    <t>Doprinosi na plaće</t>
  </si>
  <si>
    <t>Doprinosi za obvezno zdrav. osiguranje</t>
  </si>
  <si>
    <t>Materijalni rashodi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</si>
  <si>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</si>
  <si>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</si>
  <si>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</si>
  <si>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</si>
  <si>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</si>
  <si>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</si>
  <si>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</si>
  <si>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</si>
  <si>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</si>
  <si>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Službena , radna i zaštitna odjeća</t>
  </si>
  <si>
    <t>Rashodi za usluge</t>
  </si>
  <si>
    <t>Usluge telefona, pošte i prijevoza</t>
  </si>
  <si>
    <t>Usluge promidžbe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</si>
  <si>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</si>
  <si>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</si>
  <si>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</si>
  <si>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</si>
  <si>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</si>
  <si>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</si>
  <si>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</si>
  <si>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</si>
  <si>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</si>
  <si>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</si>
  <si>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</si>
  <si>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</si>
  <si>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</si>
  <si>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Kamate za primljene kredite i zajmove od kreditnih i ostalih finan. Institucija izvan javnog sektora</t>
  </si>
  <si>
    <t>Ostali financijski rashodi</t>
  </si>
  <si>
    <t>Ostali nespomenuti financijski rashodi</t>
  </si>
  <si>
    <t>RASHODI ZA NABAVU NEFINANCIJSKE IMOVINE</t>
  </si>
  <si>
    <t>Rashodi za nabavu proizvedene dugotrajne imovine</t>
  </si>
  <si>
    <t>Postrojenja i oprema</t>
  </si>
  <si>
    <t>Uredska oprema i namještaj</t>
  </si>
  <si>
    <t>Medicinska i laboratorijska oprema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</si>
  <si>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</si>
  <si>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</si>
  <si>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</si>
  <si>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 od tuzemnih kreditnih  institucija izvan javnog sektora</t>
  </si>
  <si>
    <t>UKUPNO RASHODI I IZDACI</t>
  </si>
  <si>
    <t>Bankarske usluge i usluge platnog prometa</t>
  </si>
  <si>
    <t>UKUPNO PO IZVORIMA</t>
  </si>
  <si>
    <t>POMOĆI IZ INOZEMSTVA I OD SUBJEKATA UNUTAR OPĆEG PRORAČUNA</t>
  </si>
  <si>
    <t>Pomoći proračunskim korisnicima iz proračuna koji im nije nadležan</t>
  </si>
  <si>
    <t>Prihodi iz nadležnog proračuna za financ. izdataka za finan. imov. i otplatu zajmova (DEC)</t>
  </si>
  <si>
    <t>Tekuće pomoći pračunskim korisnicima iz proračuna koji im nije nadležan</t>
  </si>
  <si>
    <t>OPĆI DIO</t>
  </si>
  <si>
    <t>Primici od financijske imovine i zaduživanja</t>
  </si>
  <si>
    <t>NETO FINANCIRANJE</t>
  </si>
  <si>
    <t>Prihodi ukupno</t>
  </si>
  <si>
    <t>Rashodi ukupno</t>
  </si>
  <si>
    <t>Dnevnice za službeni put u zemlji</t>
  </si>
  <si>
    <t>Naknade za smještaj na službenom putu u zemlji</t>
  </si>
  <si>
    <t>Ostali rashodi za službena putovanja</t>
  </si>
  <si>
    <t>Naknade za prijevoz, za rad na terenu i odvojeni život</t>
  </si>
  <si>
    <t>Naknade za prijevoz na posao i s posla</t>
  </si>
  <si>
    <t>Seminari, savjetovanja i simpoziji</t>
  </si>
  <si>
    <t>Uredski materijal</t>
  </si>
  <si>
    <t>Literatura (publikacije, časopisi, knjige i ostalo)</t>
  </si>
  <si>
    <t>Materijal i sredstva za čišćenje i održavanje</t>
  </si>
  <si>
    <t>Materijal za higijenske potrebe i njegu</t>
  </si>
  <si>
    <t>Ostali materijal za potrebe redovnog poslovanja</t>
  </si>
  <si>
    <t>Osnovni materijal i sirovine</t>
  </si>
  <si>
    <t>Pomoćni i sanitetski materijal</t>
  </si>
  <si>
    <t>Električna energija</t>
  </si>
  <si>
    <t>Plin</t>
  </si>
  <si>
    <t>Motorni benzin i dizel gorivo</t>
  </si>
  <si>
    <t>Materijal i dijelovi za tekuće i investicijsko održavanje građ.obj.</t>
  </si>
  <si>
    <t>Materijal i dijelovi za tekuće i investicijsko održavanje postrojenja i opreme</t>
  </si>
  <si>
    <t>Sitan inventar</t>
  </si>
  <si>
    <t>Auto gume</t>
  </si>
  <si>
    <t>Službena, radna i zaštitna odjeća i obuća</t>
  </si>
  <si>
    <t>Usluge telefona, telefaksa</t>
  </si>
  <si>
    <t>Usluge interneta</t>
  </si>
  <si>
    <t>Poštarina (pisma, tiskanice i sl.)</t>
  </si>
  <si>
    <t>Ostale usluge za komunikaciju i prijevoz</t>
  </si>
  <si>
    <t>Usluge tekućeg i investicijkog održavanja</t>
  </si>
  <si>
    <t>Usluge tekućeg i investicijkog održavanja građ. objekata</t>
  </si>
  <si>
    <t>Promidžbeni materijali</t>
  </si>
  <si>
    <t>Ostale usluge promidžbe i informiranja</t>
  </si>
  <si>
    <t>Opskrba vodom</t>
  </si>
  <si>
    <t>Iznošenje i odvoz smeća</t>
  </si>
  <si>
    <t>Dimnjačarske i ekološke usluge</t>
  </si>
  <si>
    <t>Pričuva</t>
  </si>
  <si>
    <t>Ostale komunalne usluge</t>
  </si>
  <si>
    <t>Zakupnine i najamnine za građ. objekte</t>
  </si>
  <si>
    <t>Zakupnine i najamnine za opremu</t>
  </si>
  <si>
    <t>Licence</t>
  </si>
  <si>
    <t>Laboratorijske usluge</t>
  </si>
  <si>
    <t>Ugovori o djelu</t>
  </si>
  <si>
    <t>Usluge odvjetnika i pravnog savjetovanja</t>
  </si>
  <si>
    <t>Usluge agencija, studentskog servisa (prijepisi, prijevodi i drugo)</t>
  </si>
  <si>
    <t>Ostale intelektualne usluge</t>
  </si>
  <si>
    <t>Usluge ažuriranja računalnih baza</t>
  </si>
  <si>
    <t>Ostale računalne usluge</t>
  </si>
  <si>
    <t>Grafičke i tiskarske usluge, usluge kopiranja i uvezivanja i sl.</t>
  </si>
  <si>
    <t>Uređenje prostora</t>
  </si>
  <si>
    <t>Usluge pri registraciji prijevoznih sredstava</t>
  </si>
  <si>
    <t>Usluge čišćenja, pranja i sl.</t>
  </si>
  <si>
    <t>Usluge čuvanja imovine i osoba</t>
  </si>
  <si>
    <t>Ostale nespomenute usluge</t>
  </si>
  <si>
    <t>Naknade za rad predstavničkih i izvršnih tijela, povjerenstava i sl.</t>
  </si>
  <si>
    <t>Premije osiguranja prijevoznih sredstava</t>
  </si>
  <si>
    <t>Premije osiguranja ostale imovine</t>
  </si>
  <si>
    <t>Premije osiguranja zaposlenih</t>
  </si>
  <si>
    <t>Tuzemne članarine</t>
  </si>
  <si>
    <t>Javnobilježničke pristojbe</t>
  </si>
  <si>
    <t>Novčana naknada poslodavca zbog nezapošljavanja osoba s invaliditetom</t>
  </si>
  <si>
    <t>Ostale pristojbe i naknade</t>
  </si>
  <si>
    <t>Kamate na primljene kredite od tuzemnih kreditnih Institucija izvan javnog sektora</t>
  </si>
  <si>
    <t>Usluge banaka</t>
  </si>
  <si>
    <t>Usluge platnog prometa</t>
  </si>
  <si>
    <t>Računala i računalna oprema</t>
  </si>
  <si>
    <t>Laboratorijska oprema</t>
  </si>
  <si>
    <t>Otplata glavnice primljenih kredita  od tuzemnih kreditnih  institucija izvan javnog sektora - dugoročni</t>
  </si>
  <si>
    <t>Prihodi s naslova osiguranja, refundacija štete i totalne štete</t>
  </si>
  <si>
    <t>Naknade za odvojeni život</t>
  </si>
  <si>
    <t>Usluge tekućeg i investicijskog održavanja prijevoznih sredstava</t>
  </si>
  <si>
    <t>Regres za godišnji odmor</t>
  </si>
  <si>
    <t>Ostali nenavedeni rashodi za zaposlene (božićnica)</t>
  </si>
  <si>
    <t>Tekuće pomoći prorač. korisnicima iz proračuna JLP®S koji im nije nadležan</t>
  </si>
  <si>
    <t>Tekuće pomoći iz državnog proračuna prorač. korisnicima proračuna JLP®S (projekt MZ-Ovisnosti)</t>
  </si>
  <si>
    <t>Prihodi  od prodaje nefinancijske imovine</t>
  </si>
  <si>
    <t>Rashodi za nabavu nefinancijske imovine</t>
  </si>
  <si>
    <t>RAZLIKA-VIŠAK/MANJAK:</t>
  </si>
  <si>
    <t>VIŠAK/MANJAK IZ PRETHODNE GODINE KOJI ĆE SE POKRITI/RASPOREDITI</t>
  </si>
  <si>
    <t>VIŠAK/MANJAK+NETO FINANCIRANJE</t>
  </si>
  <si>
    <t>UKUPAN DONOS VIŠKA/MANJKA IZ PRETHODNE(IH) GODINA</t>
  </si>
  <si>
    <t>Pomoći od izvanproračunskih korisnika</t>
  </si>
  <si>
    <t>Tekuće pomoći od HZMO-a, HZZ_a i HZZO-a</t>
  </si>
  <si>
    <t>Ostali prihodi</t>
  </si>
  <si>
    <t>Kazne, upravne mjere i ostali prihodi</t>
  </si>
  <si>
    <t>Tisak</t>
  </si>
  <si>
    <t>Naknade troškova osobama izvan radnog odnosa</t>
  </si>
  <si>
    <t>Naknade ostalih troškova</t>
  </si>
  <si>
    <t>Ostali materijal i dijelovi za tekuće i investicijsko održavanje</t>
  </si>
  <si>
    <t>Ostale usluge tekućeg i investicijskog održavanja</t>
  </si>
  <si>
    <t>Prijevozna sredstva</t>
  </si>
  <si>
    <t>Medicinska oprema</t>
  </si>
  <si>
    <t>Usluge tekućeg i investicijskog održavanja postrojenja i opreme</t>
  </si>
  <si>
    <t>Usluge tekućeg i investicijskog održavanja</t>
  </si>
  <si>
    <t>Usluge tekućeg i investicijskog održavanja građ. objekata</t>
  </si>
  <si>
    <t>Uredski namještaj-pokućstvo u zdrav.djelatnosti</t>
  </si>
  <si>
    <t>Naknade za smještaj na službenom putu u inozemstvo</t>
  </si>
  <si>
    <t>Tečajevi i stručni ispiti</t>
  </si>
  <si>
    <t>Materijal i dijelovi za tekuće i investicijsko održavanje transp.sredstava</t>
  </si>
  <si>
    <t>Prihodi od poz. teč. razlika</t>
  </si>
  <si>
    <t>Prihodi od pozitivnih tečajnih razlika</t>
  </si>
  <si>
    <t>Materijal i dijelovi za tekuće i investicijsko održavanje transp. Sredstava</t>
  </si>
  <si>
    <t>Zatezne kamate</t>
  </si>
  <si>
    <t>Zatezne kamate iz poslovnih odnosa</t>
  </si>
  <si>
    <t>Prihodi iz nadležnog proračuna za financiranje rashoda za nabavu nefinancijske imovine</t>
  </si>
  <si>
    <t>Tekuće pomoći od HZMO-a, HZZ-a i HZZO-a</t>
  </si>
  <si>
    <r>
      <t xml:space="preserve">IZVOR 521 I 522 </t>
    </r>
    <r>
      <rPr>
        <b/>
        <sz val="8"/>
        <rFont val="Arial"/>
        <family val="2"/>
      </rPr>
      <t xml:space="preserve">       Pomoći</t>
    </r>
  </si>
  <si>
    <r>
      <t>IZVOR 311</t>
    </r>
    <r>
      <rPr>
        <b/>
        <sz val="8"/>
        <rFont val="Arial"/>
        <family val="2"/>
      </rPr>
      <t xml:space="preserve">  Vlastiti prihodi</t>
    </r>
  </si>
  <si>
    <r>
      <t>IZVOR 711</t>
    </r>
    <r>
      <rPr>
        <b/>
        <sz val="8"/>
        <rFont val="Arial"/>
        <family val="2"/>
      </rPr>
      <t xml:space="preserve">  Prihodi od prodaje ili zamjene nef.im. i naknade s naslova osiguranja</t>
    </r>
  </si>
  <si>
    <r>
      <t xml:space="preserve">IZVOR 431 </t>
    </r>
    <r>
      <rPr>
        <b/>
        <sz val="8"/>
        <rFont val="Arial"/>
        <family val="2"/>
      </rPr>
      <t>Prihodi za posebne namjene-HZZO</t>
    </r>
  </si>
  <si>
    <r>
      <t>IZVOR 431</t>
    </r>
    <r>
      <rPr>
        <b/>
        <sz val="8"/>
        <rFont val="Arial"/>
        <family val="2"/>
      </rPr>
      <t xml:space="preserve">   Prihodi za posebne namjene-HZZO</t>
    </r>
  </si>
  <si>
    <r>
      <t xml:space="preserve">IZVOR112   </t>
    </r>
    <r>
      <rPr>
        <b/>
        <sz val="8"/>
        <rFont val="Arial"/>
        <family val="2"/>
      </rPr>
      <t xml:space="preserve">  Opći prihodi i primici - JLPRS</t>
    </r>
  </si>
  <si>
    <r>
      <t xml:space="preserve">IZVOR 521 I 522 </t>
    </r>
    <r>
      <rPr>
        <b/>
        <sz val="8"/>
        <rFont val="Arial"/>
        <family val="2"/>
      </rPr>
      <t xml:space="preserve">      Pomoći</t>
    </r>
  </si>
  <si>
    <r>
      <t xml:space="preserve">IZVOR 311 </t>
    </r>
    <r>
      <rPr>
        <b/>
        <sz val="8"/>
        <rFont val="Arial"/>
        <family val="2"/>
      </rPr>
      <t>Vlastiti prihodi</t>
    </r>
  </si>
  <si>
    <r>
      <t xml:space="preserve">IZVOR 711  </t>
    </r>
    <r>
      <rPr>
        <b/>
        <sz val="8"/>
        <rFont val="Arial"/>
        <family val="2"/>
      </rPr>
      <t>Prihodi od prodaje ili zamjene nef.im. i naknade s naslova osiguranja</t>
    </r>
  </si>
  <si>
    <t>PRIHODI OD PRODAJE NEFINAN.IMOVINE</t>
  </si>
  <si>
    <t>Osobni automobil</t>
  </si>
  <si>
    <t>Uredski namještaj</t>
  </si>
  <si>
    <t>Pomoći temeljem prijenosa EU sredstava</t>
  </si>
  <si>
    <t>Tekuće pomoći temeljem prijenosa EU sredstava</t>
  </si>
  <si>
    <t>Tekuće pomoći iz državnog proračuna temeljem prijenosa EU sredstava</t>
  </si>
  <si>
    <t>Projekcija plana za 2023.</t>
  </si>
  <si>
    <t>Dnevnice za službeni put u inozemstvo</t>
  </si>
  <si>
    <t>VIŠAK PRIHODA IZ PRETHODNIH GODINA</t>
  </si>
  <si>
    <t>Plan za 2021.</t>
  </si>
  <si>
    <t xml:space="preserve">Plan za 2021. </t>
  </si>
  <si>
    <t xml:space="preserve"> Plan za 2022.</t>
  </si>
  <si>
    <t>Projekcija plana za 2024.</t>
  </si>
  <si>
    <t>Plan za 2022.</t>
  </si>
  <si>
    <t>Izvršenje 2020.g.</t>
  </si>
  <si>
    <t>Plan za 2021. g.</t>
  </si>
  <si>
    <t xml:space="preserve"> Plan za 2022.g.</t>
  </si>
  <si>
    <t>Projekcija za 2023. g</t>
  </si>
  <si>
    <t>Projekcija za 2024.g</t>
  </si>
  <si>
    <t>Izvršenje 2020. g.</t>
  </si>
  <si>
    <t xml:space="preserve">Projekcija za 2023. g. </t>
  </si>
  <si>
    <t>Projekcija za 2024. g.</t>
  </si>
  <si>
    <r>
      <t xml:space="preserve">Prihodi i primici te rashodi i izdaci </t>
    </r>
    <r>
      <rPr>
        <b/>
        <u val="single"/>
        <sz val="10"/>
        <rFont val="Arial"/>
        <family val="2"/>
      </rPr>
      <t>po izvorima financiranja</t>
    </r>
    <r>
      <rPr>
        <sz val="10"/>
        <rFont val="Arial"/>
        <family val="0"/>
      </rPr>
      <t xml:space="preserve"> u prijedlogu Financijskog plana za 2022. godinu prikazani su do pete razine računskog plana, a projekcije za 2023. i 2024. godinu do druge razine računskog plana, kako slijedi u nastavku:</t>
    </r>
  </si>
  <si>
    <t>Oprema za održavanje i zaštitu</t>
  </si>
  <si>
    <t>Oprema za grijanje, ventilaciju i hlađenje</t>
  </si>
  <si>
    <t>Uređaji, strojevi i oprema za ostal namjene</t>
  </si>
  <si>
    <t>Uređaji, strojevi i oprema za ostale namjene</t>
  </si>
  <si>
    <t>Projekcija za 2024.</t>
  </si>
  <si>
    <t>Prihodi i primici te rashodi i izdaci u  Prijedlogu Financijskog plana za 2022. godinu prikazani su do pete razine računskog plana, a projekcije za 2023. i 2024. godinu do druge razine računskog plana, kako slijedi u nastavku:</t>
  </si>
  <si>
    <r>
      <t>IZVOR 112</t>
    </r>
    <r>
      <rPr>
        <b/>
        <sz val="8"/>
        <rFont val="Arial"/>
        <family val="2"/>
      </rPr>
      <t xml:space="preserve">    Opći prihodi i primici - JLPRS (DEC, JZP)</t>
    </r>
  </si>
  <si>
    <t>Uređaji, strojevi i oprema za ostale namejne</t>
  </si>
  <si>
    <t>VIŠAK/MANJAK PRIHODA IZ PRETHODNIH GODINA</t>
  </si>
  <si>
    <t xml:space="preserve">Napomena: Redak UKUPAN DONOS VIŠKA/MANJKA IZ PRETHODNE(IH) GODINA služi kao informacija i ne uzima se u obzir kod uravnoteženja financijskog plana  već se </t>
  </si>
  <si>
    <t>financijski plan uravnotežuje retkom VIŠAK/MANJAK IZ PRETHODNE(IH) GODINE KOJI ĆE SE POKRITI/RASPOREDITI</t>
  </si>
  <si>
    <t>Autorski honorari - Projekt MZ</t>
  </si>
  <si>
    <t>Troškovi sudskih postupaka</t>
  </si>
  <si>
    <t>Pomoći dane u inozemstvo i unutar općeg proračuna</t>
  </si>
  <si>
    <t>Prijenosi između korisnika istog proračuna</t>
  </si>
  <si>
    <t>Tekući prijenosi između proračunskih korisnika istog proračuna</t>
  </si>
  <si>
    <t>MANJAK PRIHODA POSLOVANJA</t>
  </si>
  <si>
    <t>Negativne tečajne razlike</t>
  </si>
  <si>
    <t>Prijenosi između proračunskih korisnika</t>
  </si>
  <si>
    <t>U Virovitici,  21. prosinca 2021.</t>
  </si>
  <si>
    <t>Predsjednik Upravnog vijeća</t>
  </si>
  <si>
    <t>Rikard Bakan, mag.oec.</t>
  </si>
  <si>
    <t xml:space="preserve">  FINANCIJSKI PLAN ZAVODA ZA JAVNO ZDRAVSTVO SVETI ROK VIROVITIČKO-PODRAVSKE ŽUPANIJE ZA 2022.                                                                                                                      I PROJEKCIJE PLANA ZA 2023. I 2024. GODINU</t>
  </si>
  <si>
    <t>Urbroj:2189-47-02-21-818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</si>
</sst>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2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6" applyNumberFormat="0" applyFill="0" applyAlignment="0" applyProtection="0"/>
    <xf numFmtId="9" fontId="0" fillId="0" borderId="0" applyFont="0" applyFill="0" applyBorder="0" applyAlignment="0" applyProtection="0"/>
    <xf numFmtId="0" fontId="42" fillId="31" borderId="7" applyNumberFormat="0" applyAlignment="0" applyProtection="0"/>
    <xf numFmtId="0" fontId="43" fillId="2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8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3" fontId="6" fillId="35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3" fontId="8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3" fontId="8" fillId="0" borderId="12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3" fontId="6" fillId="35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wrapText="1"/>
    </xf>
    <xf numFmtId="3" fontId="1" fillId="33" borderId="13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3" fontId="1" fillId="0" borderId="12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6" fillId="35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8" fillId="0" borderId="12" xfId="0" applyNumberFormat="1" applyFont="1" applyBorder="1" applyAlignment="1">
      <alignment/>
    </xf>
    <xf numFmtId="0" fontId="5" fillId="36" borderId="10" xfId="0" applyFont="1" applyFill="1" applyBorder="1" applyAlignment="1">
      <alignment horizontal="left"/>
    </xf>
    <xf numFmtId="4" fontId="5" fillId="36" borderId="10" xfId="0" applyNumberFormat="1" applyFont="1" applyFill="1" applyBorder="1" applyAlignment="1">
      <alignment horizontal="right"/>
    </xf>
    <xf numFmtId="4" fontId="5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left" wrapText="1"/>
    </xf>
    <xf numFmtId="4" fontId="5" fillId="36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8" fillId="0" borderId="12" xfId="0" applyNumberFormat="1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4" fontId="5" fillId="37" borderId="10" xfId="0" applyNumberFormat="1" applyFont="1" applyFill="1" applyBorder="1" applyAlignment="1">
      <alignment horizontal="right" wrapText="1"/>
    </xf>
    <xf numFmtId="4" fontId="5" fillId="37" borderId="1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48" fillId="37" borderId="10" xfId="0" applyNumberFormat="1" applyFont="1" applyFill="1" applyBorder="1" applyAlignment="1">
      <alignment horizontal="right" wrapText="1"/>
    </xf>
    <xf numFmtId="3" fontId="48" fillId="37" borderId="10" xfId="0" applyNumberFormat="1" applyFont="1" applyFill="1" applyBorder="1" applyAlignment="1">
      <alignment/>
    </xf>
    <xf numFmtId="0" fontId="49" fillId="37" borderId="0" xfId="0" applyFont="1" applyFill="1" applyAlignment="1">
      <alignment/>
    </xf>
    <xf numFmtId="3" fontId="1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3" fontId="1" fillId="33" borderId="11" xfId="0" applyNumberFormat="1" applyFont="1" applyFill="1" applyBorder="1" applyAlignment="1">
      <alignment horizontal="right" wrapText="1"/>
    </xf>
    <xf numFmtId="3" fontId="1" fillId="33" borderId="12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34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36" borderId="11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left"/>
    </xf>
    <xf numFmtId="0" fontId="5" fillId="37" borderId="12" xfId="0" applyFont="1" applyFill="1" applyBorder="1" applyAlignment="1">
      <alignment horizontal="left"/>
    </xf>
    <xf numFmtId="0" fontId="5" fillId="37" borderId="11" xfId="0" applyFont="1" applyFill="1" applyBorder="1" applyAlignment="1">
      <alignment horizontal="left" wrapText="1"/>
    </xf>
    <xf numFmtId="0" fontId="5" fillId="37" borderId="13" xfId="0" applyFont="1" applyFill="1" applyBorder="1" applyAlignment="1">
      <alignment horizontal="left" wrapText="1"/>
    </xf>
    <xf numFmtId="0" fontId="5" fillId="37" borderId="12" xfId="0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 wrapText="1"/>
    </xf>
    <xf numFmtId="0" fontId="6" fillId="35" borderId="13" xfId="0" applyFont="1" applyFill="1" applyBorder="1" applyAlignment="1">
      <alignment horizontal="left" wrapText="1"/>
    </xf>
    <xf numFmtId="0" fontId="6" fillId="35" borderId="12" xfId="0" applyFont="1" applyFill="1" applyBorder="1" applyAlignment="1">
      <alignment horizontal="left" wrapText="1"/>
    </xf>
    <xf numFmtId="0" fontId="48" fillId="37" borderId="11" xfId="0" applyFont="1" applyFill="1" applyBorder="1" applyAlignment="1">
      <alignment horizontal="left"/>
    </xf>
    <xf numFmtId="0" fontId="48" fillId="37" borderId="12" xfId="0" applyFont="1" applyFill="1" applyBorder="1" applyAlignment="1">
      <alignment horizontal="left"/>
    </xf>
    <xf numFmtId="0" fontId="48" fillId="37" borderId="11" xfId="0" applyFont="1" applyFill="1" applyBorder="1" applyAlignment="1">
      <alignment horizontal="left" wrapText="1"/>
    </xf>
    <xf numFmtId="0" fontId="48" fillId="37" borderId="13" xfId="0" applyFont="1" applyFill="1" applyBorder="1" applyAlignment="1">
      <alignment horizontal="left" wrapText="1"/>
    </xf>
    <xf numFmtId="0" fontId="48" fillId="37" borderId="12" xfId="0" applyFont="1" applyFill="1" applyBorder="1" applyAlignment="1">
      <alignment horizontal="left" wrapText="1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3" sqref="A3:K3"/>
    </sheetView>
  </sheetViews>
  <sheetFormatPr defaultColWidth="9.140625" defaultRowHeight="12.75"/>
  <cols>
    <col min="4" max="4" width="25.57421875" style="0" customWidth="1"/>
    <col min="5" max="5" width="22.00390625" style="0" customWidth="1"/>
    <col min="7" max="7" width="12.28125" style="0" customWidth="1"/>
    <col min="9" max="9" width="13.28125" style="0" customWidth="1"/>
    <col min="11" max="11" width="12.7109375" style="0" customWidth="1"/>
    <col min="12" max="12" width="10.421875" style="0" customWidth="1"/>
    <col min="13" max="13" width="11.57421875" style="0" customWidth="1"/>
    <col min="14" max="14" width="11.140625" style="0" customWidth="1"/>
  </cols>
  <sheetData>
    <row r="1" spans="1:15" ht="24.75" customHeight="1">
      <c r="A1" s="145" t="s">
        <v>258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39"/>
      <c r="M1" s="39"/>
      <c r="N1" s="39"/>
      <c r="O1" s="39"/>
    </row>
    <row r="3" spans="1:11" ht="12.75">
      <c r="A3" s="144" t="s">
        <v>97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5" spans="1:14" ht="25.5" customHeight="1">
      <c r="A5" s="135"/>
      <c r="B5" s="135"/>
      <c r="C5" s="135"/>
      <c r="D5" s="135"/>
      <c r="E5" s="13" t="s">
        <v>223</v>
      </c>
      <c r="F5" s="152" t="s">
        <v>224</v>
      </c>
      <c r="G5" s="152"/>
      <c r="H5" s="140" t="s">
        <v>219</v>
      </c>
      <c r="I5" s="141"/>
      <c r="J5" s="140" t="s">
        <v>225</v>
      </c>
      <c r="K5" s="141"/>
      <c r="L5" s="3"/>
      <c r="M5" s="3"/>
      <c r="N5" s="3"/>
    </row>
    <row r="6" spans="1:14" ht="18" customHeight="1">
      <c r="A6" s="12"/>
      <c r="B6" s="126" t="s">
        <v>100</v>
      </c>
      <c r="C6" s="127"/>
      <c r="D6" s="128"/>
      <c r="E6" s="61">
        <f>SUM(E7:E8)</f>
        <v>18903001</v>
      </c>
      <c r="F6" s="129">
        <f>SUM(F7:G8)</f>
        <v>16302700</v>
      </c>
      <c r="G6" s="130"/>
      <c r="H6" s="129">
        <f>SUM(H7+H8)</f>
        <v>10997600</v>
      </c>
      <c r="I6" s="130"/>
      <c r="J6" s="129">
        <f>SUM(J7:K8)</f>
        <v>10990000</v>
      </c>
      <c r="K6" s="130"/>
      <c r="L6" s="3"/>
      <c r="M6" s="3"/>
      <c r="N6" s="3"/>
    </row>
    <row r="7" spans="1:14" ht="12.75">
      <c r="A7" s="8">
        <v>6</v>
      </c>
      <c r="B7" s="134" t="s">
        <v>1</v>
      </c>
      <c r="C7" s="134"/>
      <c r="D7" s="134"/>
      <c r="E7" s="57">
        <v>18903001</v>
      </c>
      <c r="F7" s="118">
        <v>16302700</v>
      </c>
      <c r="G7" s="119"/>
      <c r="H7" s="118">
        <v>10997600</v>
      </c>
      <c r="I7" s="119"/>
      <c r="J7" s="118">
        <v>10990000</v>
      </c>
      <c r="K7" s="119"/>
      <c r="L7" s="10"/>
      <c r="M7" s="10"/>
      <c r="N7" s="10"/>
    </row>
    <row r="8" spans="1:14" ht="12.75">
      <c r="A8" s="8">
        <v>7</v>
      </c>
      <c r="B8" s="149" t="s">
        <v>173</v>
      </c>
      <c r="C8" s="150"/>
      <c r="D8" s="151"/>
      <c r="E8" s="59">
        <v>0</v>
      </c>
      <c r="F8" s="118">
        <v>0</v>
      </c>
      <c r="G8" s="119"/>
      <c r="H8" s="118">
        <v>0</v>
      </c>
      <c r="I8" s="119"/>
      <c r="J8" s="118">
        <v>0</v>
      </c>
      <c r="K8" s="119"/>
      <c r="L8" s="10"/>
      <c r="M8" s="10"/>
      <c r="N8" s="10"/>
    </row>
    <row r="9" spans="1:14" ht="12.75">
      <c r="A9" s="14"/>
      <c r="B9" s="126" t="s">
        <v>101</v>
      </c>
      <c r="C9" s="127"/>
      <c r="D9" s="128"/>
      <c r="E9" s="61">
        <f>SUM(E10:E11)</f>
        <v>18143001</v>
      </c>
      <c r="F9" s="120">
        <f>SUM(F10:G11)</f>
        <v>15442700</v>
      </c>
      <c r="G9" s="121"/>
      <c r="H9" s="120">
        <f>SUM(H10:I11)</f>
        <v>10137600</v>
      </c>
      <c r="I9" s="122"/>
      <c r="J9" s="120">
        <f>SUM(J10:K11)</f>
        <v>10130000</v>
      </c>
      <c r="K9" s="122"/>
      <c r="L9" s="10"/>
      <c r="M9" s="10"/>
      <c r="N9" s="10"/>
    </row>
    <row r="10" spans="1:14" ht="12.75">
      <c r="A10" s="8">
        <v>3</v>
      </c>
      <c r="B10" s="134" t="s">
        <v>2</v>
      </c>
      <c r="C10" s="134"/>
      <c r="D10" s="134"/>
      <c r="E10" s="57">
        <v>16200518</v>
      </c>
      <c r="F10" s="118">
        <v>14966000</v>
      </c>
      <c r="G10" s="119"/>
      <c r="H10" s="118">
        <v>10067600</v>
      </c>
      <c r="I10" s="119"/>
      <c r="J10" s="118">
        <v>10060000</v>
      </c>
      <c r="K10" s="119"/>
      <c r="L10" s="10"/>
      <c r="M10" s="10"/>
      <c r="N10" s="10"/>
    </row>
    <row r="11" spans="1:14" ht="12.75">
      <c r="A11" s="8">
        <v>4</v>
      </c>
      <c r="B11" s="149" t="s">
        <v>174</v>
      </c>
      <c r="C11" s="150"/>
      <c r="D11" s="151"/>
      <c r="E11" s="59">
        <v>1942483</v>
      </c>
      <c r="F11" s="123">
        <v>476700</v>
      </c>
      <c r="G11" s="123"/>
      <c r="H11" s="123">
        <v>70000</v>
      </c>
      <c r="I11" s="123"/>
      <c r="J11" s="123">
        <v>70000</v>
      </c>
      <c r="K11" s="123"/>
      <c r="L11" s="10"/>
      <c r="M11" s="10"/>
      <c r="N11" s="10"/>
    </row>
    <row r="12" spans="1:14" ht="12.75">
      <c r="A12" s="14"/>
      <c r="B12" s="126" t="s">
        <v>175</v>
      </c>
      <c r="C12" s="127"/>
      <c r="D12" s="128"/>
      <c r="E12" s="58">
        <f>SUM(E6-E9)</f>
        <v>760000</v>
      </c>
      <c r="F12" s="124">
        <f>SUM(F6-F9)</f>
        <v>860000</v>
      </c>
      <c r="G12" s="124"/>
      <c r="H12" s="124">
        <f>SUM(H6-H9)</f>
        <v>860000</v>
      </c>
      <c r="I12" s="124"/>
      <c r="J12" s="124">
        <f>SUM(J6-J9)</f>
        <v>860000</v>
      </c>
      <c r="K12" s="124"/>
      <c r="L12" s="10"/>
      <c r="M12" s="10"/>
      <c r="N12" s="10"/>
    </row>
    <row r="13" spans="1:14" ht="12.75">
      <c r="A13" s="4"/>
      <c r="B13" s="4"/>
      <c r="C13" s="4"/>
      <c r="D13" s="4"/>
      <c r="E13" s="4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5.5" customHeight="1">
      <c r="A14" s="135"/>
      <c r="B14" s="135"/>
      <c r="C14" s="135"/>
      <c r="D14" s="135"/>
      <c r="E14" s="13"/>
      <c r="F14" s="125" t="s">
        <v>226</v>
      </c>
      <c r="G14" s="125"/>
      <c r="H14" s="125" t="s">
        <v>219</v>
      </c>
      <c r="I14" s="125"/>
      <c r="J14" s="125" t="s">
        <v>225</v>
      </c>
      <c r="K14" s="125"/>
      <c r="L14" s="10"/>
      <c r="M14" s="10"/>
      <c r="N14" s="10"/>
    </row>
    <row r="15" spans="1:14" ht="25.5" customHeight="1">
      <c r="A15" s="38"/>
      <c r="B15" s="146" t="s">
        <v>178</v>
      </c>
      <c r="C15" s="147"/>
      <c r="D15" s="148"/>
      <c r="E15" s="65">
        <v>897071</v>
      </c>
      <c r="F15" s="142">
        <v>-888795</v>
      </c>
      <c r="G15" s="143"/>
      <c r="H15" s="142">
        <v>-788795</v>
      </c>
      <c r="I15" s="143"/>
      <c r="J15" s="142">
        <v>-688795</v>
      </c>
      <c r="K15" s="143"/>
      <c r="L15" s="10"/>
      <c r="M15" s="10"/>
      <c r="N15" s="10"/>
    </row>
    <row r="16" spans="1:14" ht="27" customHeight="1">
      <c r="A16" s="11">
        <v>922</v>
      </c>
      <c r="B16" s="131" t="s">
        <v>176</v>
      </c>
      <c r="C16" s="132"/>
      <c r="D16" s="133"/>
      <c r="E16" s="60">
        <v>-897071</v>
      </c>
      <c r="F16" s="123">
        <v>-100000</v>
      </c>
      <c r="G16" s="123"/>
      <c r="H16" s="123">
        <v>-100000</v>
      </c>
      <c r="I16" s="123"/>
      <c r="J16" s="123">
        <v>-100000</v>
      </c>
      <c r="K16" s="123"/>
      <c r="L16" s="10"/>
      <c r="M16" s="10"/>
      <c r="N16" s="10"/>
    </row>
    <row r="17" spans="1:14" ht="12.75">
      <c r="A17" s="4"/>
      <c r="B17" s="4"/>
      <c r="C17" s="4"/>
      <c r="D17" s="4"/>
      <c r="E17" s="4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>
      <c r="A18" s="4"/>
      <c r="B18" s="4"/>
      <c r="C18" s="4"/>
      <c r="D18" s="4"/>
      <c r="E18" s="4"/>
      <c r="F18" s="117"/>
      <c r="G18" s="117"/>
      <c r="H18" s="117"/>
      <c r="I18" s="117"/>
      <c r="J18" s="117"/>
      <c r="K18" s="117"/>
      <c r="L18" s="10"/>
      <c r="M18" s="10"/>
      <c r="N18" s="10"/>
    </row>
    <row r="19" spans="1:14" ht="30.75" customHeight="1">
      <c r="A19" s="15"/>
      <c r="B19" s="135"/>
      <c r="C19" s="135"/>
      <c r="D19" s="135"/>
      <c r="E19" s="13" t="s">
        <v>222</v>
      </c>
      <c r="F19" s="125" t="s">
        <v>226</v>
      </c>
      <c r="G19" s="125"/>
      <c r="H19" s="125" t="s">
        <v>219</v>
      </c>
      <c r="I19" s="125"/>
      <c r="J19" s="125" t="s">
        <v>225</v>
      </c>
      <c r="K19" s="125"/>
      <c r="L19" s="10"/>
      <c r="M19" s="10"/>
      <c r="N19" s="10"/>
    </row>
    <row r="20" spans="1:14" ht="28.5" customHeight="1">
      <c r="A20" s="8">
        <v>8</v>
      </c>
      <c r="B20" s="138" t="s">
        <v>98</v>
      </c>
      <c r="C20" s="138"/>
      <c r="D20" s="138"/>
      <c r="E20" s="16">
        <v>0</v>
      </c>
      <c r="F20" s="123">
        <v>0</v>
      </c>
      <c r="G20" s="123"/>
      <c r="H20" s="123">
        <v>0</v>
      </c>
      <c r="I20" s="123"/>
      <c r="J20" s="123">
        <v>0</v>
      </c>
      <c r="K20" s="123"/>
      <c r="L20" s="10"/>
      <c r="M20" s="10"/>
      <c r="N20" s="10"/>
    </row>
    <row r="21" spans="1:14" ht="24" customHeight="1">
      <c r="A21" s="8">
        <v>5</v>
      </c>
      <c r="B21" s="136" t="s">
        <v>3</v>
      </c>
      <c r="C21" s="136"/>
      <c r="D21" s="136"/>
      <c r="E21" s="62">
        <v>760000</v>
      </c>
      <c r="F21" s="123">
        <v>760000</v>
      </c>
      <c r="G21" s="123"/>
      <c r="H21" s="123">
        <v>760000</v>
      </c>
      <c r="I21" s="123"/>
      <c r="J21" s="123">
        <v>760000</v>
      </c>
      <c r="K21" s="123"/>
      <c r="L21" s="10"/>
      <c r="M21" s="10"/>
      <c r="N21" s="10"/>
    </row>
    <row r="22" spans="1:14" ht="24.75" customHeight="1">
      <c r="A22" s="14"/>
      <c r="B22" s="137" t="s">
        <v>99</v>
      </c>
      <c r="C22" s="137"/>
      <c r="D22" s="137"/>
      <c r="E22" s="63">
        <f>SUM(E20-E21)</f>
        <v>-760000</v>
      </c>
      <c r="F22" s="124">
        <f>SUM(F20-F21)</f>
        <v>-760000</v>
      </c>
      <c r="G22" s="124"/>
      <c r="H22" s="124">
        <f>SUM(H20-H21)</f>
        <v>-760000</v>
      </c>
      <c r="I22" s="124"/>
      <c r="J22" s="124">
        <f>SUM(J20-J21)</f>
        <v>-760000</v>
      </c>
      <c r="K22" s="124"/>
      <c r="L22" s="10"/>
      <c r="M22" s="10"/>
      <c r="N22" s="10"/>
    </row>
    <row r="23" spans="1:14" ht="15" customHeight="1">
      <c r="A23" s="4"/>
      <c r="B23" s="5"/>
      <c r="C23" s="5"/>
      <c r="D23" s="5"/>
      <c r="E23" s="5"/>
      <c r="F23" s="117"/>
      <c r="G23" s="117"/>
      <c r="H23" s="117"/>
      <c r="I23" s="117"/>
      <c r="J23" s="117"/>
      <c r="K23" s="117"/>
      <c r="L23" s="10"/>
      <c r="M23" s="10"/>
      <c r="N23" s="10"/>
    </row>
    <row r="24" spans="1:14" ht="12.75">
      <c r="A24" s="4"/>
      <c r="B24" s="4"/>
      <c r="C24" s="4"/>
      <c r="D24" s="4"/>
      <c r="E24" s="4"/>
      <c r="F24" s="117"/>
      <c r="G24" s="117"/>
      <c r="H24" s="117"/>
      <c r="I24" s="117"/>
      <c r="J24" s="117"/>
      <c r="K24" s="117"/>
      <c r="L24" s="10"/>
      <c r="M24" s="10"/>
      <c r="N24" s="10"/>
    </row>
    <row r="25" spans="1:14" ht="29.25" customHeight="1">
      <c r="A25" s="8"/>
      <c r="B25" s="138" t="s">
        <v>177</v>
      </c>
      <c r="C25" s="138"/>
      <c r="D25" s="138"/>
      <c r="E25" s="64">
        <f>SUM(E12+E16+E22+E15)</f>
        <v>0</v>
      </c>
      <c r="F25" s="123">
        <f>SUM(F12+F16+F22)</f>
        <v>0</v>
      </c>
      <c r="G25" s="123"/>
      <c r="H25" s="123">
        <f>SUM(H12+H16+H22)</f>
        <v>0</v>
      </c>
      <c r="I25" s="123"/>
      <c r="J25" s="123">
        <f>SUM(J12+J16+J22)</f>
        <v>0</v>
      </c>
      <c r="K25" s="123"/>
      <c r="L25" s="10"/>
      <c r="M25" s="10"/>
      <c r="N25" s="10"/>
    </row>
    <row r="26" spans="1:14" ht="12.75">
      <c r="A26" s="4"/>
      <c r="B26" s="4"/>
      <c r="C26" s="4"/>
      <c r="D26" s="4"/>
      <c r="E26" s="4"/>
      <c r="F26" s="117"/>
      <c r="G26" s="117"/>
      <c r="H26" s="117"/>
      <c r="I26" s="117"/>
      <c r="J26" s="117"/>
      <c r="K26" s="117"/>
      <c r="L26" s="10"/>
      <c r="M26" s="10"/>
      <c r="N26" s="10"/>
    </row>
    <row r="27" spans="1:14" s="102" customFormat="1" ht="12">
      <c r="A27" s="100" t="s">
        <v>245</v>
      </c>
      <c r="B27" s="100"/>
      <c r="C27" s="100"/>
      <c r="D27" s="100"/>
      <c r="E27" s="100"/>
      <c r="F27" s="103"/>
      <c r="G27" s="103"/>
      <c r="H27" s="103"/>
      <c r="I27" s="103"/>
      <c r="J27" s="103"/>
      <c r="K27" s="103"/>
      <c r="L27" s="101"/>
      <c r="M27" s="101"/>
      <c r="N27" s="101"/>
    </row>
    <row r="28" spans="1:13" s="4" customFormat="1" ht="12.75">
      <c r="A28" s="4" t="s">
        <v>246</v>
      </c>
      <c r="F28" s="105"/>
      <c r="G28" s="105"/>
      <c r="H28" s="105"/>
      <c r="I28" s="105"/>
      <c r="J28" s="105"/>
      <c r="K28" s="105"/>
      <c r="L28" s="104"/>
      <c r="M28" s="104"/>
    </row>
    <row r="29" spans="6:11" ht="12.75">
      <c r="F29" s="139"/>
      <c r="G29" s="139"/>
      <c r="H29" s="139"/>
      <c r="I29" s="139"/>
      <c r="J29" s="139"/>
      <c r="K29" s="139"/>
    </row>
    <row r="30" spans="6:11" ht="12.75">
      <c r="F30" s="139"/>
      <c r="G30" s="139"/>
      <c r="H30" s="139"/>
      <c r="I30" s="139"/>
      <c r="J30" s="139"/>
      <c r="K30" s="139"/>
    </row>
    <row r="31" spans="6:11" ht="12.75">
      <c r="F31" s="139"/>
      <c r="G31" s="139"/>
      <c r="H31" s="139"/>
      <c r="I31" s="139"/>
      <c r="J31" s="139"/>
      <c r="K31" s="139"/>
    </row>
    <row r="32" spans="6:11" ht="12.75">
      <c r="F32" s="139"/>
      <c r="G32" s="139"/>
      <c r="H32" s="139"/>
      <c r="I32" s="139"/>
      <c r="J32" s="139"/>
      <c r="K32" s="139"/>
    </row>
    <row r="33" spans="6:11" ht="12.75">
      <c r="F33" s="139"/>
      <c r="G33" s="139"/>
      <c r="H33" s="139"/>
      <c r="I33" s="139"/>
      <c r="J33" s="139"/>
      <c r="K33" s="139"/>
    </row>
    <row r="34" spans="6:11" ht="12.75">
      <c r="F34" s="139"/>
      <c r="G34" s="139"/>
      <c r="H34" s="139"/>
      <c r="I34" s="139"/>
      <c r="J34" s="139"/>
      <c r="K34" s="139"/>
    </row>
    <row r="35" spans="6:11" ht="12.75">
      <c r="F35" s="139"/>
      <c r="G35" s="139"/>
      <c r="H35" s="139"/>
      <c r="I35" s="139"/>
      <c r="J35" s="139"/>
      <c r="K35" s="139"/>
    </row>
  </sheetData>
  <sheetProtection/>
  <mergeCells count="99">
    <mergeCell ref="A1:K1"/>
    <mergeCell ref="B15:D15"/>
    <mergeCell ref="H15:I15"/>
    <mergeCell ref="J15:K15"/>
    <mergeCell ref="B8:D8"/>
    <mergeCell ref="B11:D11"/>
    <mergeCell ref="B12:D12"/>
    <mergeCell ref="F5:G5"/>
    <mergeCell ref="A5:D5"/>
    <mergeCell ref="F6:G6"/>
    <mergeCell ref="F8:G8"/>
    <mergeCell ref="B7:D7"/>
    <mergeCell ref="A3:K3"/>
    <mergeCell ref="F18:G18"/>
    <mergeCell ref="F14:G14"/>
    <mergeCell ref="J7:K7"/>
    <mergeCell ref="J8:K8"/>
    <mergeCell ref="J10:K10"/>
    <mergeCell ref="J11:K11"/>
    <mergeCell ref="H14:I14"/>
    <mergeCell ref="F20:G20"/>
    <mergeCell ref="H5:I5"/>
    <mergeCell ref="J5:K5"/>
    <mergeCell ref="F15:G15"/>
    <mergeCell ref="F32:G32"/>
    <mergeCell ref="F22:G22"/>
    <mergeCell ref="F19:G19"/>
    <mergeCell ref="F24:G24"/>
    <mergeCell ref="F25:G25"/>
    <mergeCell ref="F7:G7"/>
    <mergeCell ref="F26:G26"/>
    <mergeCell ref="F29:G29"/>
    <mergeCell ref="F30:G30"/>
    <mergeCell ref="F31:G31"/>
    <mergeCell ref="J25:K25"/>
    <mergeCell ref="H20:I20"/>
    <mergeCell ref="J22:K22"/>
    <mergeCell ref="H26:I26"/>
    <mergeCell ref="H22:I22"/>
    <mergeCell ref="F21:G21"/>
    <mergeCell ref="F34:G34"/>
    <mergeCell ref="F35:G35"/>
    <mergeCell ref="H7:I7"/>
    <mergeCell ref="H8:I8"/>
    <mergeCell ref="H10:I10"/>
    <mergeCell ref="H11:I11"/>
    <mergeCell ref="H12:I12"/>
    <mergeCell ref="F33:G33"/>
    <mergeCell ref="H34:I34"/>
    <mergeCell ref="H33:I33"/>
    <mergeCell ref="J32:K32"/>
    <mergeCell ref="H29:I29"/>
    <mergeCell ref="J24:K24"/>
    <mergeCell ref="H35:I35"/>
    <mergeCell ref="H32:I32"/>
    <mergeCell ref="J21:K21"/>
    <mergeCell ref="J26:K26"/>
    <mergeCell ref="J29:K29"/>
    <mergeCell ref="H25:I25"/>
    <mergeCell ref="J20:K20"/>
    <mergeCell ref="H21:I21"/>
    <mergeCell ref="J35:K35"/>
    <mergeCell ref="J30:K30"/>
    <mergeCell ref="J34:K34"/>
    <mergeCell ref="J33:K33"/>
    <mergeCell ref="J31:K31"/>
    <mergeCell ref="H30:I30"/>
    <mergeCell ref="H31:I31"/>
    <mergeCell ref="H24:I24"/>
    <mergeCell ref="J19:K19"/>
    <mergeCell ref="B21:D21"/>
    <mergeCell ref="B22:D22"/>
    <mergeCell ref="B25:D25"/>
    <mergeCell ref="F23:G23"/>
    <mergeCell ref="H23:I23"/>
    <mergeCell ref="J23:K23"/>
    <mergeCell ref="B20:D20"/>
    <mergeCell ref="B19:D19"/>
    <mergeCell ref="H19:I19"/>
    <mergeCell ref="B6:D6"/>
    <mergeCell ref="H6:I6"/>
    <mergeCell ref="J6:K6"/>
    <mergeCell ref="B16:D16"/>
    <mergeCell ref="B9:D9"/>
    <mergeCell ref="B10:D10"/>
    <mergeCell ref="A14:D14"/>
    <mergeCell ref="H16:I16"/>
    <mergeCell ref="J16:K16"/>
    <mergeCell ref="F16:G16"/>
    <mergeCell ref="J18:K18"/>
    <mergeCell ref="F10:G10"/>
    <mergeCell ref="F9:G9"/>
    <mergeCell ref="H9:I9"/>
    <mergeCell ref="J9:K9"/>
    <mergeCell ref="H18:I18"/>
    <mergeCell ref="F11:G11"/>
    <mergeCell ref="F12:G12"/>
    <mergeCell ref="J12:K12"/>
    <mergeCell ref="J14:K1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40">
      <selection activeCell="I38" sqref="I38"/>
    </sheetView>
  </sheetViews>
  <sheetFormatPr defaultColWidth="9.140625" defaultRowHeight="12.75"/>
  <cols>
    <col min="1" max="1" width="6.28125" style="0" customWidth="1"/>
    <col min="2" max="2" width="1.57421875" style="0" hidden="1" customWidth="1"/>
    <col min="5" max="5" width="9.421875" style="0" customWidth="1"/>
    <col min="6" max="6" width="7.8515625" style="0" customWidth="1"/>
    <col min="7" max="7" width="14.28125" style="0" customWidth="1"/>
    <col min="8" max="8" width="16.421875" style="0" customWidth="1"/>
    <col min="9" max="9" width="17.28125" style="0" customWidth="1"/>
    <col min="10" max="10" width="17.00390625" style="0" customWidth="1"/>
    <col min="11" max="11" width="18.140625" style="0" customWidth="1"/>
    <col min="12" max="12" width="19.140625" style="0" hidden="1" customWidth="1"/>
    <col min="13" max="13" width="9.140625" style="0" hidden="1" customWidth="1"/>
    <col min="14" max="15" width="0.13671875" style="0" hidden="1" customWidth="1"/>
  </cols>
  <sheetData>
    <row r="1" spans="1:15" ht="12.75">
      <c r="A1" s="139" t="s">
        <v>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"/>
    </row>
    <row r="2" spans="1:15" ht="12.75">
      <c r="A2" s="187" t="s">
        <v>241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2"/>
    </row>
    <row r="3" spans="1:15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2"/>
    </row>
    <row r="5" spans="1:12" s="4" customFormat="1" ht="79.5" customHeight="1">
      <c r="A5" s="188" t="s">
        <v>5</v>
      </c>
      <c r="B5" s="188"/>
      <c r="C5" s="189" t="s">
        <v>33</v>
      </c>
      <c r="D5" s="189"/>
      <c r="E5" s="189"/>
      <c r="F5" s="189"/>
      <c r="G5" s="22" t="s">
        <v>227</v>
      </c>
      <c r="H5" s="22" t="s">
        <v>228</v>
      </c>
      <c r="I5" s="21" t="s">
        <v>229</v>
      </c>
      <c r="J5" s="21" t="s">
        <v>230</v>
      </c>
      <c r="K5" s="21" t="s">
        <v>231</v>
      </c>
      <c r="L5" s="3" t="s">
        <v>0</v>
      </c>
    </row>
    <row r="6" spans="1:11" s="4" customFormat="1" ht="12.75">
      <c r="A6" s="190" t="s">
        <v>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1:11" s="4" customFormat="1" ht="12.75">
      <c r="A7" s="171">
        <v>6</v>
      </c>
      <c r="B7" s="171"/>
      <c r="C7" s="171" t="s">
        <v>13</v>
      </c>
      <c r="D7" s="171"/>
      <c r="E7" s="171"/>
      <c r="F7" s="171"/>
      <c r="G7" s="66">
        <f>SUM(G8+G19+G28+G34+G38+G49)</f>
        <v>9955343</v>
      </c>
      <c r="H7" s="66">
        <f>SUM(H8+H19+H28+H34+H38+H49)</f>
        <v>18903001</v>
      </c>
      <c r="I7" s="66">
        <f>SUM(I8+I19+I28+I34+I38+I49)</f>
        <v>16302700</v>
      </c>
      <c r="J7" s="67">
        <f>SUM(J8+J19+J28+J34+J38+J49)</f>
        <v>10997600</v>
      </c>
      <c r="K7" s="67">
        <f>SUM(K8+K19+K28+K34+K38+K49)</f>
        <v>10990000</v>
      </c>
    </row>
    <row r="8" spans="1:11" s="4" customFormat="1" ht="38.25" customHeight="1">
      <c r="A8" s="177">
        <v>63</v>
      </c>
      <c r="B8" s="178"/>
      <c r="C8" s="184" t="s">
        <v>93</v>
      </c>
      <c r="D8" s="185"/>
      <c r="E8" s="185"/>
      <c r="F8" s="186"/>
      <c r="G8" s="68">
        <f>SUM(G9+G12+G16)</f>
        <v>443379</v>
      </c>
      <c r="H8" s="68">
        <f>SUM(H9+H12+H16)</f>
        <v>1006621</v>
      </c>
      <c r="I8" s="68">
        <f>SUM(I9+I12+I16)</f>
        <v>670000</v>
      </c>
      <c r="J8" s="68">
        <f>SUM(J9+J12+J16)</f>
        <v>250000</v>
      </c>
      <c r="K8" s="68">
        <f>SUM(K9+K12+K16)</f>
        <v>250000</v>
      </c>
    </row>
    <row r="9" spans="1:11" s="4" customFormat="1" ht="28.5" customHeight="1">
      <c r="A9" s="25">
        <v>634</v>
      </c>
      <c r="B9" s="26"/>
      <c r="C9" s="184" t="s">
        <v>179</v>
      </c>
      <c r="D9" s="185"/>
      <c r="E9" s="185"/>
      <c r="F9" s="186"/>
      <c r="G9" s="68">
        <f aca="true" t="shared" si="0" ref="G9:K10">SUM(G10)</f>
        <v>0</v>
      </c>
      <c r="H9" s="68">
        <f t="shared" si="0"/>
        <v>730000</v>
      </c>
      <c r="I9" s="68">
        <f t="shared" si="0"/>
        <v>450000</v>
      </c>
      <c r="J9" s="68">
        <f t="shared" si="0"/>
        <v>0</v>
      </c>
      <c r="K9" s="68">
        <f t="shared" si="0"/>
        <v>0</v>
      </c>
    </row>
    <row r="10" spans="1:11" s="4" customFormat="1" ht="30" customHeight="1">
      <c r="A10" s="25">
        <v>6341</v>
      </c>
      <c r="B10" s="26"/>
      <c r="C10" s="184" t="s">
        <v>180</v>
      </c>
      <c r="D10" s="185"/>
      <c r="E10" s="185"/>
      <c r="F10" s="186"/>
      <c r="G10" s="68">
        <f t="shared" si="0"/>
        <v>0</v>
      </c>
      <c r="H10" s="68">
        <f t="shared" si="0"/>
        <v>730000</v>
      </c>
      <c r="I10" s="68">
        <f t="shared" si="0"/>
        <v>450000</v>
      </c>
      <c r="J10" s="68">
        <f t="shared" si="0"/>
        <v>0</v>
      </c>
      <c r="K10" s="68">
        <f t="shared" si="0"/>
        <v>0</v>
      </c>
    </row>
    <row r="11" spans="1:11" s="6" customFormat="1" ht="30" customHeight="1">
      <c r="A11" s="29">
        <v>63414</v>
      </c>
      <c r="B11" s="30"/>
      <c r="C11" s="191" t="s">
        <v>203</v>
      </c>
      <c r="D11" s="192"/>
      <c r="E11" s="192"/>
      <c r="F11" s="193"/>
      <c r="G11" s="69">
        <v>0</v>
      </c>
      <c r="H11" s="69">
        <v>730000</v>
      </c>
      <c r="I11" s="70">
        <v>450000</v>
      </c>
      <c r="J11" s="70">
        <v>0</v>
      </c>
      <c r="K11" s="70">
        <v>0</v>
      </c>
    </row>
    <row r="12" spans="1:11" s="4" customFormat="1" ht="38.25" customHeight="1">
      <c r="A12" s="177">
        <v>636</v>
      </c>
      <c r="B12" s="178"/>
      <c r="C12" s="181" t="s">
        <v>94</v>
      </c>
      <c r="D12" s="182"/>
      <c r="E12" s="182"/>
      <c r="F12" s="183"/>
      <c r="G12" s="71">
        <f>SUM(G13)</f>
        <v>250000</v>
      </c>
      <c r="H12" s="71">
        <f>SUM(H13)</f>
        <v>220000</v>
      </c>
      <c r="I12" s="71">
        <f>SUM(I13)</f>
        <v>220000</v>
      </c>
      <c r="J12" s="71">
        <f>SUM(J13)</f>
        <v>250000</v>
      </c>
      <c r="K12" s="71">
        <f>SUM(K13)</f>
        <v>250000</v>
      </c>
    </row>
    <row r="13" spans="1:11" s="4" customFormat="1" ht="39" customHeight="1">
      <c r="A13" s="177">
        <v>6361</v>
      </c>
      <c r="B13" s="178"/>
      <c r="C13" s="184" t="s">
        <v>96</v>
      </c>
      <c r="D13" s="185"/>
      <c r="E13" s="185"/>
      <c r="F13" s="186"/>
      <c r="G13" s="68">
        <f>SUM(G14:G15)</f>
        <v>250000</v>
      </c>
      <c r="H13" s="68">
        <f>SUM(H14:H15)</f>
        <v>220000</v>
      </c>
      <c r="I13" s="68">
        <f>SUM(I14:I15)</f>
        <v>220000</v>
      </c>
      <c r="J13" s="68">
        <f>SUM(J14:J15)</f>
        <v>250000</v>
      </c>
      <c r="K13" s="68">
        <f>SUM(K14:K15)</f>
        <v>250000</v>
      </c>
    </row>
    <row r="14" spans="1:11" s="4" customFormat="1" ht="50.25" customHeight="1">
      <c r="A14" s="179">
        <v>63612</v>
      </c>
      <c r="B14" s="180"/>
      <c r="C14" s="153" t="s">
        <v>172</v>
      </c>
      <c r="D14" s="154"/>
      <c r="E14" s="154"/>
      <c r="F14" s="155"/>
      <c r="G14" s="69">
        <v>250000</v>
      </c>
      <c r="H14" s="69">
        <v>220000</v>
      </c>
      <c r="I14" s="70">
        <v>220000</v>
      </c>
      <c r="J14" s="70">
        <v>250000</v>
      </c>
      <c r="K14" s="70">
        <v>250000</v>
      </c>
    </row>
    <row r="15" spans="1:11" s="4" customFormat="1" ht="36.75" customHeight="1">
      <c r="A15" s="179">
        <v>63613</v>
      </c>
      <c r="B15" s="180"/>
      <c r="C15" s="153" t="s">
        <v>171</v>
      </c>
      <c r="D15" s="154"/>
      <c r="E15" s="154"/>
      <c r="F15" s="155"/>
      <c r="G15" s="69">
        <v>0</v>
      </c>
      <c r="H15" s="69">
        <v>0</v>
      </c>
      <c r="I15" s="70">
        <v>0</v>
      </c>
      <c r="J15" s="70">
        <v>0</v>
      </c>
      <c r="K15" s="70">
        <v>0</v>
      </c>
    </row>
    <row r="16" spans="1:11" s="4" customFormat="1" ht="33" customHeight="1">
      <c r="A16" s="25">
        <v>638</v>
      </c>
      <c r="B16" s="26"/>
      <c r="C16" s="184" t="s">
        <v>216</v>
      </c>
      <c r="D16" s="185"/>
      <c r="E16" s="185"/>
      <c r="F16" s="186"/>
      <c r="G16" s="68">
        <f aca="true" t="shared" si="1" ref="G16:K17">SUM(G17)</f>
        <v>193379</v>
      </c>
      <c r="H16" s="68">
        <f t="shared" si="1"/>
        <v>56621</v>
      </c>
      <c r="I16" s="68">
        <f t="shared" si="1"/>
        <v>0</v>
      </c>
      <c r="J16" s="68">
        <f t="shared" si="1"/>
        <v>0</v>
      </c>
      <c r="K16" s="68">
        <f t="shared" si="1"/>
        <v>0</v>
      </c>
    </row>
    <row r="17" spans="1:11" s="4" customFormat="1" ht="31.5" customHeight="1">
      <c r="A17" s="25">
        <v>6381</v>
      </c>
      <c r="B17" s="26"/>
      <c r="C17" s="184" t="s">
        <v>217</v>
      </c>
      <c r="D17" s="185"/>
      <c r="E17" s="185"/>
      <c r="F17" s="186"/>
      <c r="G17" s="68">
        <f t="shared" si="1"/>
        <v>193379</v>
      </c>
      <c r="H17" s="68">
        <f t="shared" si="1"/>
        <v>56621</v>
      </c>
      <c r="I17" s="68">
        <f t="shared" si="1"/>
        <v>0</v>
      </c>
      <c r="J17" s="68">
        <f t="shared" si="1"/>
        <v>0</v>
      </c>
      <c r="K17" s="68">
        <f t="shared" si="1"/>
        <v>0</v>
      </c>
    </row>
    <row r="18" spans="1:11" s="4" customFormat="1" ht="27.75" customHeight="1">
      <c r="A18" s="29">
        <v>63811</v>
      </c>
      <c r="B18" s="30"/>
      <c r="C18" s="153" t="s">
        <v>218</v>
      </c>
      <c r="D18" s="154"/>
      <c r="E18" s="154"/>
      <c r="F18" s="155"/>
      <c r="G18" s="69">
        <v>193379</v>
      </c>
      <c r="H18" s="69">
        <v>56621</v>
      </c>
      <c r="I18" s="70">
        <v>0</v>
      </c>
      <c r="J18" s="70">
        <v>0</v>
      </c>
      <c r="K18" s="70">
        <v>0</v>
      </c>
    </row>
    <row r="19" spans="1:11" s="4" customFormat="1" ht="12.75">
      <c r="A19" s="158">
        <v>64</v>
      </c>
      <c r="B19" s="158"/>
      <c r="C19" s="158" t="s">
        <v>14</v>
      </c>
      <c r="D19" s="158"/>
      <c r="E19" s="158"/>
      <c r="F19" s="158"/>
      <c r="G19" s="72">
        <f>SUM(G20)</f>
        <v>141</v>
      </c>
      <c r="H19" s="72">
        <f>SUM(H20)</f>
        <v>1125</v>
      </c>
      <c r="I19" s="72">
        <f>SUM(I20)</f>
        <v>1600</v>
      </c>
      <c r="J19" s="72">
        <f>SUM(J20)</f>
        <v>1600</v>
      </c>
      <c r="K19" s="72">
        <f>SUM(K20)</f>
        <v>1600</v>
      </c>
    </row>
    <row r="20" spans="1:11" s="9" customFormat="1" ht="12.75">
      <c r="A20" s="159">
        <v>641</v>
      </c>
      <c r="B20" s="159"/>
      <c r="C20" s="159" t="s">
        <v>7</v>
      </c>
      <c r="D20" s="159"/>
      <c r="E20" s="159"/>
      <c r="F20" s="159"/>
      <c r="G20" s="74">
        <f>SUM(G21+G24+G26)</f>
        <v>141</v>
      </c>
      <c r="H20" s="74">
        <f>SUM(H21+H24+H26)</f>
        <v>1125</v>
      </c>
      <c r="I20" s="74">
        <f>SUM(I21+I24+I26)</f>
        <v>1600</v>
      </c>
      <c r="J20" s="74">
        <f>SUM(J21+J24+J26)</f>
        <v>1600</v>
      </c>
      <c r="K20" s="74">
        <f>SUM(K21+K24+K26)</f>
        <v>1600</v>
      </c>
    </row>
    <row r="21" spans="1:11" s="4" customFormat="1" ht="26.25" customHeight="1">
      <c r="A21" s="158">
        <v>6413</v>
      </c>
      <c r="B21" s="158"/>
      <c r="C21" s="157" t="s">
        <v>8</v>
      </c>
      <c r="D21" s="157"/>
      <c r="E21" s="157"/>
      <c r="F21" s="157"/>
      <c r="G21" s="76">
        <f>SUM(G22:G23)</f>
        <v>141</v>
      </c>
      <c r="H21" s="76">
        <f>SUM(H22:H23)</f>
        <v>125</v>
      </c>
      <c r="I21" s="76">
        <f>SUM(I22:I23)</f>
        <v>100</v>
      </c>
      <c r="J21" s="76">
        <f>SUM(J22:J23)</f>
        <v>100</v>
      </c>
      <c r="K21" s="76">
        <f>SUM(K22:K23)</f>
        <v>100</v>
      </c>
    </row>
    <row r="22" spans="1:11" ht="12.75">
      <c r="A22" s="156">
        <v>64131</v>
      </c>
      <c r="B22" s="156"/>
      <c r="C22" s="156" t="s">
        <v>9</v>
      </c>
      <c r="D22" s="156"/>
      <c r="E22" s="156"/>
      <c r="F22" s="156"/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1:11" ht="12.75">
      <c r="A23" s="156">
        <v>64132</v>
      </c>
      <c r="B23" s="156"/>
      <c r="C23" s="156" t="s">
        <v>10</v>
      </c>
      <c r="D23" s="156"/>
      <c r="E23" s="156"/>
      <c r="F23" s="156"/>
      <c r="G23" s="77">
        <v>141</v>
      </c>
      <c r="H23" s="77">
        <v>125</v>
      </c>
      <c r="I23" s="78">
        <v>100</v>
      </c>
      <c r="J23" s="78">
        <v>100</v>
      </c>
      <c r="K23" s="78">
        <v>100</v>
      </c>
    </row>
    <row r="24" spans="1:11" s="4" customFormat="1" ht="12.75">
      <c r="A24" s="158">
        <v>6414</v>
      </c>
      <c r="B24" s="158"/>
      <c r="C24" s="158" t="s">
        <v>11</v>
      </c>
      <c r="D24" s="158"/>
      <c r="E24" s="158"/>
      <c r="F24" s="158"/>
      <c r="G24" s="72">
        <f>SUM(G25)</f>
        <v>0</v>
      </c>
      <c r="H24" s="72">
        <f>SUM(H25)</f>
        <v>1000</v>
      </c>
      <c r="I24" s="72">
        <f>SUM(I25)</f>
        <v>1000</v>
      </c>
      <c r="J24" s="72">
        <f>SUM(J25)</f>
        <v>1000</v>
      </c>
      <c r="K24" s="72">
        <f>SUM(K25)</f>
        <v>1000</v>
      </c>
    </row>
    <row r="25" spans="1:11" ht="28.5" customHeight="1">
      <c r="A25" s="156">
        <v>64143</v>
      </c>
      <c r="B25" s="156"/>
      <c r="C25" s="163" t="s">
        <v>12</v>
      </c>
      <c r="D25" s="163"/>
      <c r="E25" s="163"/>
      <c r="F25" s="163"/>
      <c r="G25" s="79">
        <v>0</v>
      </c>
      <c r="H25" s="79">
        <v>1000</v>
      </c>
      <c r="I25" s="78">
        <v>1000</v>
      </c>
      <c r="J25" s="78">
        <v>1000</v>
      </c>
      <c r="K25" s="78">
        <v>1000</v>
      </c>
    </row>
    <row r="26" spans="1:11" s="4" customFormat="1" ht="28.5" customHeight="1">
      <c r="A26" s="20">
        <v>6415</v>
      </c>
      <c r="B26" s="20"/>
      <c r="C26" s="172" t="s">
        <v>197</v>
      </c>
      <c r="D26" s="173"/>
      <c r="E26" s="173"/>
      <c r="F26" s="174"/>
      <c r="G26" s="76">
        <f>SUM(G27)</f>
        <v>0</v>
      </c>
      <c r="H26" s="76">
        <f>SUM(H27)</f>
        <v>0</v>
      </c>
      <c r="I26" s="76">
        <f>SUM(I27)</f>
        <v>500</v>
      </c>
      <c r="J26" s="76">
        <f>SUM(J27)</f>
        <v>500</v>
      </c>
      <c r="K26" s="76">
        <f>SUM(K27)</f>
        <v>500</v>
      </c>
    </row>
    <row r="27" spans="1:11" ht="28.5" customHeight="1">
      <c r="A27" s="18">
        <v>64151</v>
      </c>
      <c r="B27" s="18"/>
      <c r="C27" s="164" t="s">
        <v>198</v>
      </c>
      <c r="D27" s="165"/>
      <c r="E27" s="165"/>
      <c r="F27" s="166"/>
      <c r="G27" s="79">
        <v>0</v>
      </c>
      <c r="H27" s="79">
        <v>0</v>
      </c>
      <c r="I27" s="78">
        <v>500</v>
      </c>
      <c r="J27" s="78">
        <v>500</v>
      </c>
      <c r="K27" s="78">
        <v>500</v>
      </c>
    </row>
    <row r="28" spans="1:11" s="4" customFormat="1" ht="37.5" customHeight="1">
      <c r="A28" s="158">
        <v>65</v>
      </c>
      <c r="B28" s="158"/>
      <c r="C28" s="157" t="s">
        <v>15</v>
      </c>
      <c r="D28" s="157"/>
      <c r="E28" s="157"/>
      <c r="F28" s="157"/>
      <c r="G28" s="76">
        <f aca="true" t="shared" si="2" ref="G28:K29">SUM(G29)</f>
        <v>411865</v>
      </c>
      <c r="H28" s="76">
        <f t="shared" si="2"/>
        <v>590000</v>
      </c>
      <c r="I28" s="76">
        <f t="shared" si="2"/>
        <v>590000</v>
      </c>
      <c r="J28" s="76">
        <f t="shared" si="2"/>
        <v>590000</v>
      </c>
      <c r="K28" s="76">
        <f t="shared" si="2"/>
        <v>590000</v>
      </c>
    </row>
    <row r="29" spans="1:11" s="9" customFormat="1" ht="12.75">
      <c r="A29" s="159">
        <v>652</v>
      </c>
      <c r="B29" s="159"/>
      <c r="C29" s="159" t="s">
        <v>16</v>
      </c>
      <c r="D29" s="159"/>
      <c r="E29" s="159"/>
      <c r="F29" s="159"/>
      <c r="G29" s="74">
        <f t="shared" si="2"/>
        <v>411865</v>
      </c>
      <c r="H29" s="74">
        <f t="shared" si="2"/>
        <v>590000</v>
      </c>
      <c r="I29" s="74">
        <f t="shared" si="2"/>
        <v>590000</v>
      </c>
      <c r="J29" s="74">
        <f t="shared" si="2"/>
        <v>590000</v>
      </c>
      <c r="K29" s="74">
        <f t="shared" si="2"/>
        <v>590000</v>
      </c>
    </row>
    <row r="30" spans="1:11" s="4" customFormat="1" ht="12.75">
      <c r="A30" s="158">
        <v>6526</v>
      </c>
      <c r="B30" s="158"/>
      <c r="C30" s="158" t="s">
        <v>17</v>
      </c>
      <c r="D30" s="158"/>
      <c r="E30" s="158"/>
      <c r="F30" s="158"/>
      <c r="G30" s="72">
        <f>SUM(G31:G33)</f>
        <v>411865</v>
      </c>
      <c r="H30" s="72">
        <f>SUM(H31:H33)</f>
        <v>590000</v>
      </c>
      <c r="I30" s="72">
        <f>SUM(I31:I33)</f>
        <v>590000</v>
      </c>
      <c r="J30" s="72">
        <f>SUM(J31:J33)</f>
        <v>590000</v>
      </c>
      <c r="K30" s="72">
        <f>SUM(K31:K33)</f>
        <v>590000</v>
      </c>
    </row>
    <row r="31" spans="1:11" ht="26.25" customHeight="1">
      <c r="A31" s="156">
        <v>65264</v>
      </c>
      <c r="B31" s="156"/>
      <c r="C31" s="163" t="s">
        <v>18</v>
      </c>
      <c r="D31" s="163"/>
      <c r="E31" s="163"/>
      <c r="F31" s="163"/>
      <c r="G31" s="79">
        <v>410815</v>
      </c>
      <c r="H31" s="79">
        <v>570000</v>
      </c>
      <c r="I31" s="78">
        <v>570000</v>
      </c>
      <c r="J31" s="78">
        <v>570000</v>
      </c>
      <c r="K31" s="78">
        <v>570000</v>
      </c>
    </row>
    <row r="32" spans="1:11" ht="26.25" customHeight="1">
      <c r="A32" s="175">
        <v>65267</v>
      </c>
      <c r="B32" s="176"/>
      <c r="C32" s="164" t="s">
        <v>166</v>
      </c>
      <c r="D32" s="165"/>
      <c r="E32" s="165"/>
      <c r="F32" s="166"/>
      <c r="G32" s="80">
        <v>1050</v>
      </c>
      <c r="H32" s="80">
        <v>20000</v>
      </c>
      <c r="I32" s="78">
        <v>20000</v>
      </c>
      <c r="J32" s="78">
        <v>20000</v>
      </c>
      <c r="K32" s="78">
        <v>20000</v>
      </c>
    </row>
    <row r="33" spans="1:11" ht="12.75">
      <c r="A33" s="156">
        <v>65269</v>
      </c>
      <c r="B33" s="156"/>
      <c r="C33" s="156" t="s">
        <v>17</v>
      </c>
      <c r="D33" s="156"/>
      <c r="E33" s="156"/>
      <c r="F33" s="156"/>
      <c r="G33" s="77">
        <v>0</v>
      </c>
      <c r="H33" s="77">
        <v>0</v>
      </c>
      <c r="I33" s="78">
        <v>0</v>
      </c>
      <c r="J33" s="78">
        <v>0</v>
      </c>
      <c r="K33" s="78">
        <v>0</v>
      </c>
    </row>
    <row r="34" spans="1:11" s="4" customFormat="1" ht="42" customHeight="1">
      <c r="A34" s="158">
        <v>66</v>
      </c>
      <c r="B34" s="158"/>
      <c r="C34" s="157" t="s">
        <v>34</v>
      </c>
      <c r="D34" s="157"/>
      <c r="E34" s="157"/>
      <c r="F34" s="157"/>
      <c r="G34" s="76">
        <f>SUM(G35)</f>
        <v>3399033</v>
      </c>
      <c r="H34" s="76">
        <f aca="true" t="shared" si="3" ref="H34:K36">SUM(H35)</f>
        <v>7550000</v>
      </c>
      <c r="I34" s="76">
        <f t="shared" si="3"/>
        <v>7431100</v>
      </c>
      <c r="J34" s="76">
        <f t="shared" si="3"/>
        <v>3814000</v>
      </c>
      <c r="K34" s="76">
        <f t="shared" si="3"/>
        <v>3828400</v>
      </c>
    </row>
    <row r="35" spans="1:11" s="9" customFormat="1" ht="25.5" customHeight="1">
      <c r="A35" s="159">
        <v>661</v>
      </c>
      <c r="B35" s="159"/>
      <c r="C35" s="161" t="s">
        <v>19</v>
      </c>
      <c r="D35" s="161"/>
      <c r="E35" s="161"/>
      <c r="F35" s="161"/>
      <c r="G35" s="81">
        <f>SUM(G36)</f>
        <v>3399033</v>
      </c>
      <c r="H35" s="81">
        <f t="shared" si="3"/>
        <v>7550000</v>
      </c>
      <c r="I35" s="81">
        <f t="shared" si="3"/>
        <v>7431100</v>
      </c>
      <c r="J35" s="81">
        <f t="shared" si="3"/>
        <v>3814000</v>
      </c>
      <c r="K35" s="81">
        <f t="shared" si="3"/>
        <v>3828400</v>
      </c>
    </row>
    <row r="36" spans="1:11" s="4" customFormat="1" ht="12.75">
      <c r="A36" s="158">
        <v>6615</v>
      </c>
      <c r="B36" s="158"/>
      <c r="C36" s="158" t="s">
        <v>20</v>
      </c>
      <c r="D36" s="158"/>
      <c r="E36" s="158"/>
      <c r="F36" s="158"/>
      <c r="G36" s="72">
        <f>SUM(G37)</f>
        <v>3399033</v>
      </c>
      <c r="H36" s="72">
        <f t="shared" si="3"/>
        <v>7550000</v>
      </c>
      <c r="I36" s="72">
        <f t="shared" si="3"/>
        <v>7431100</v>
      </c>
      <c r="J36" s="72">
        <f t="shared" si="3"/>
        <v>3814000</v>
      </c>
      <c r="K36" s="72">
        <f t="shared" si="3"/>
        <v>3828400</v>
      </c>
    </row>
    <row r="37" spans="1:11" ht="12.75">
      <c r="A37" s="156">
        <v>66151</v>
      </c>
      <c r="B37" s="156"/>
      <c r="C37" s="156" t="s">
        <v>20</v>
      </c>
      <c r="D37" s="156"/>
      <c r="E37" s="156"/>
      <c r="F37" s="156"/>
      <c r="G37" s="77">
        <v>3399033</v>
      </c>
      <c r="H37" s="77">
        <v>7550000</v>
      </c>
      <c r="I37" s="78">
        <v>7431100</v>
      </c>
      <c r="J37" s="78">
        <v>3814000</v>
      </c>
      <c r="K37" s="78">
        <v>3828400</v>
      </c>
    </row>
    <row r="38" spans="1:11" s="4" customFormat="1" ht="38.25" customHeight="1">
      <c r="A38" s="158">
        <v>67</v>
      </c>
      <c r="B38" s="158"/>
      <c r="C38" s="157" t="s">
        <v>21</v>
      </c>
      <c r="D38" s="157"/>
      <c r="E38" s="157"/>
      <c r="F38" s="157"/>
      <c r="G38" s="76">
        <f>SUM(G39+G46)</f>
        <v>5696005</v>
      </c>
      <c r="H38" s="76">
        <f>SUM(H39+H46)</f>
        <v>9735255</v>
      </c>
      <c r="I38" s="76">
        <f>SUM(I39+I46)</f>
        <v>7590000</v>
      </c>
      <c r="J38" s="76">
        <f>SUM(J39+J46)</f>
        <v>6322000</v>
      </c>
      <c r="K38" s="76">
        <f>SUM(K39+K46)</f>
        <v>6300000</v>
      </c>
    </row>
    <row r="39" spans="1:11" s="9" customFormat="1" ht="36.75" customHeight="1">
      <c r="A39" s="159">
        <v>671</v>
      </c>
      <c r="B39" s="159"/>
      <c r="C39" s="161" t="s">
        <v>22</v>
      </c>
      <c r="D39" s="161"/>
      <c r="E39" s="161"/>
      <c r="F39" s="161"/>
      <c r="G39" s="81">
        <f>SUM(G40+G44+G42)</f>
        <v>1049000</v>
      </c>
      <c r="H39" s="81">
        <f>SUM(H40+H44+H42)</f>
        <v>1785255</v>
      </c>
      <c r="I39" s="81">
        <f>SUM(I40+I44+I42)</f>
        <v>840000</v>
      </c>
      <c r="J39" s="81">
        <f>SUM(J40+J44+J42)</f>
        <v>822000</v>
      </c>
      <c r="K39" s="81">
        <f>SUM(K40+K44+K42)</f>
        <v>800000</v>
      </c>
    </row>
    <row r="40" spans="1:11" s="4" customFormat="1" ht="26.25" customHeight="1">
      <c r="A40" s="158">
        <v>6711</v>
      </c>
      <c r="B40" s="158"/>
      <c r="C40" s="157" t="s">
        <v>23</v>
      </c>
      <c r="D40" s="157"/>
      <c r="E40" s="157"/>
      <c r="F40" s="157"/>
      <c r="G40" s="76">
        <f>SUM(G41)</f>
        <v>24000</v>
      </c>
      <c r="H40" s="76">
        <f>SUM(H41)</f>
        <v>15000</v>
      </c>
      <c r="I40" s="76">
        <f>SUM(I41)</f>
        <v>47000</v>
      </c>
      <c r="J40" s="76">
        <f>SUM(J41)</f>
        <v>15000</v>
      </c>
      <c r="K40" s="76">
        <f>SUM(K41)</f>
        <v>15000</v>
      </c>
    </row>
    <row r="41" spans="1:11" ht="27" customHeight="1">
      <c r="A41" s="156">
        <v>67111</v>
      </c>
      <c r="B41" s="156"/>
      <c r="C41" s="163" t="s">
        <v>24</v>
      </c>
      <c r="D41" s="163"/>
      <c r="E41" s="163"/>
      <c r="F41" s="163"/>
      <c r="G41" s="79">
        <v>24000</v>
      </c>
      <c r="H41" s="79">
        <v>15000</v>
      </c>
      <c r="I41" s="78">
        <v>47000</v>
      </c>
      <c r="J41" s="78">
        <v>15000</v>
      </c>
      <c r="K41" s="78">
        <v>15000</v>
      </c>
    </row>
    <row r="42" spans="1:11" s="4" customFormat="1" ht="37.5" customHeight="1">
      <c r="A42" s="20">
        <v>6712</v>
      </c>
      <c r="B42" s="20"/>
      <c r="C42" s="172" t="s">
        <v>202</v>
      </c>
      <c r="D42" s="173"/>
      <c r="E42" s="173"/>
      <c r="F42" s="174"/>
      <c r="G42" s="76">
        <f>SUM(G43)</f>
        <v>145000</v>
      </c>
      <c r="H42" s="76">
        <f>SUM(H43)</f>
        <v>910255</v>
      </c>
      <c r="I42" s="76">
        <f>SUM(I43)</f>
        <v>393000</v>
      </c>
      <c r="J42" s="76">
        <f>SUM(J43)</f>
        <v>0</v>
      </c>
      <c r="K42" s="76">
        <f>SUM(K43)</f>
        <v>0</v>
      </c>
    </row>
    <row r="43" spans="1:11" ht="27" customHeight="1">
      <c r="A43" s="18">
        <v>67121</v>
      </c>
      <c r="B43" s="18"/>
      <c r="C43" s="164" t="s">
        <v>202</v>
      </c>
      <c r="D43" s="165"/>
      <c r="E43" s="165"/>
      <c r="F43" s="166"/>
      <c r="G43" s="79">
        <v>145000</v>
      </c>
      <c r="H43" s="79">
        <v>910255</v>
      </c>
      <c r="I43" s="78">
        <v>393000</v>
      </c>
      <c r="J43" s="78">
        <v>0</v>
      </c>
      <c r="K43" s="78">
        <v>0</v>
      </c>
    </row>
    <row r="44" spans="1:11" s="4" customFormat="1" ht="44.25" customHeight="1">
      <c r="A44" s="158">
        <v>6714</v>
      </c>
      <c r="B44" s="158"/>
      <c r="C44" s="157" t="s">
        <v>25</v>
      </c>
      <c r="D44" s="157"/>
      <c r="E44" s="157"/>
      <c r="F44" s="157"/>
      <c r="G44" s="76">
        <f>SUM(G45)</f>
        <v>880000</v>
      </c>
      <c r="H44" s="76">
        <f>SUM(H45)</f>
        <v>860000</v>
      </c>
      <c r="I44" s="76">
        <f>SUM(I45)</f>
        <v>400000</v>
      </c>
      <c r="J44" s="76">
        <f>SUM(J45)</f>
        <v>807000</v>
      </c>
      <c r="K44" s="76">
        <f>SUM(K45)</f>
        <v>785000</v>
      </c>
    </row>
    <row r="45" spans="1:11" ht="42" customHeight="1">
      <c r="A45" s="156">
        <v>67141</v>
      </c>
      <c r="B45" s="156"/>
      <c r="C45" s="163" t="s">
        <v>95</v>
      </c>
      <c r="D45" s="163"/>
      <c r="E45" s="163"/>
      <c r="F45" s="163"/>
      <c r="G45" s="79">
        <v>880000</v>
      </c>
      <c r="H45" s="79">
        <v>860000</v>
      </c>
      <c r="I45" s="78">
        <v>400000</v>
      </c>
      <c r="J45" s="78">
        <v>807000</v>
      </c>
      <c r="K45" s="78">
        <v>785000</v>
      </c>
    </row>
    <row r="46" spans="1:11" s="9" customFormat="1" ht="27" customHeight="1">
      <c r="A46" s="159">
        <v>673</v>
      </c>
      <c r="B46" s="159"/>
      <c r="C46" s="161" t="s">
        <v>26</v>
      </c>
      <c r="D46" s="161"/>
      <c r="E46" s="161"/>
      <c r="F46" s="161"/>
      <c r="G46" s="81">
        <f aca="true" t="shared" si="4" ref="G46:K47">SUM(G47)</f>
        <v>4647005</v>
      </c>
      <c r="H46" s="81">
        <f t="shared" si="4"/>
        <v>7950000</v>
      </c>
      <c r="I46" s="81">
        <f t="shared" si="4"/>
        <v>6750000</v>
      </c>
      <c r="J46" s="81">
        <f t="shared" si="4"/>
        <v>5500000</v>
      </c>
      <c r="K46" s="81">
        <f t="shared" si="4"/>
        <v>5500000</v>
      </c>
    </row>
    <row r="47" spans="1:11" s="4" customFormat="1" ht="26.25" customHeight="1">
      <c r="A47" s="158">
        <v>6731</v>
      </c>
      <c r="B47" s="158"/>
      <c r="C47" s="157" t="s">
        <v>26</v>
      </c>
      <c r="D47" s="157"/>
      <c r="E47" s="157"/>
      <c r="F47" s="157"/>
      <c r="G47" s="76">
        <f t="shared" si="4"/>
        <v>4647005</v>
      </c>
      <c r="H47" s="76">
        <f t="shared" si="4"/>
        <v>7950000</v>
      </c>
      <c r="I47" s="76">
        <f t="shared" si="4"/>
        <v>6750000</v>
      </c>
      <c r="J47" s="76">
        <f t="shared" si="4"/>
        <v>5500000</v>
      </c>
      <c r="K47" s="76">
        <f t="shared" si="4"/>
        <v>5500000</v>
      </c>
    </row>
    <row r="48" spans="1:11" ht="29.25" customHeight="1">
      <c r="A48" s="156">
        <v>67311</v>
      </c>
      <c r="B48" s="156"/>
      <c r="C48" s="163" t="s">
        <v>26</v>
      </c>
      <c r="D48" s="163"/>
      <c r="E48" s="163"/>
      <c r="F48" s="163"/>
      <c r="G48" s="79">
        <v>4647005</v>
      </c>
      <c r="H48" s="79">
        <v>7950000</v>
      </c>
      <c r="I48" s="78">
        <v>6750000</v>
      </c>
      <c r="J48" s="78">
        <v>5500000</v>
      </c>
      <c r="K48" s="78">
        <v>5500000</v>
      </c>
    </row>
    <row r="49" spans="1:11" s="4" customFormat="1" ht="29.25" customHeight="1">
      <c r="A49" s="20">
        <v>68</v>
      </c>
      <c r="B49" s="20"/>
      <c r="C49" s="172" t="s">
        <v>182</v>
      </c>
      <c r="D49" s="173"/>
      <c r="E49" s="173"/>
      <c r="F49" s="174"/>
      <c r="G49" s="76">
        <f>SUM(G50)</f>
        <v>4920</v>
      </c>
      <c r="H49" s="76">
        <f aca="true" t="shared" si="5" ref="H49:K51">SUM(H50)</f>
        <v>20000</v>
      </c>
      <c r="I49" s="76">
        <f t="shared" si="5"/>
        <v>20000</v>
      </c>
      <c r="J49" s="76">
        <f t="shared" si="5"/>
        <v>20000</v>
      </c>
      <c r="K49" s="76">
        <f t="shared" si="5"/>
        <v>20000</v>
      </c>
    </row>
    <row r="50" spans="1:11" s="4" customFormat="1" ht="29.25" customHeight="1">
      <c r="A50" s="20">
        <v>683</v>
      </c>
      <c r="B50" s="20"/>
      <c r="C50" s="172" t="s">
        <v>181</v>
      </c>
      <c r="D50" s="173"/>
      <c r="E50" s="173"/>
      <c r="F50" s="174"/>
      <c r="G50" s="76">
        <f>SUM(G51)</f>
        <v>4920</v>
      </c>
      <c r="H50" s="76">
        <f t="shared" si="5"/>
        <v>20000</v>
      </c>
      <c r="I50" s="76">
        <f t="shared" si="5"/>
        <v>20000</v>
      </c>
      <c r="J50" s="76">
        <f t="shared" si="5"/>
        <v>20000</v>
      </c>
      <c r="K50" s="76">
        <f t="shared" si="5"/>
        <v>20000</v>
      </c>
    </row>
    <row r="51" spans="1:11" s="4" customFormat="1" ht="29.25" customHeight="1">
      <c r="A51" s="20">
        <v>6831</v>
      </c>
      <c r="B51" s="20"/>
      <c r="C51" s="172" t="s">
        <v>181</v>
      </c>
      <c r="D51" s="173"/>
      <c r="E51" s="173"/>
      <c r="F51" s="174"/>
      <c r="G51" s="76">
        <f>SUM(G52)</f>
        <v>4920</v>
      </c>
      <c r="H51" s="76">
        <f t="shared" si="5"/>
        <v>20000</v>
      </c>
      <c r="I51" s="76">
        <f t="shared" si="5"/>
        <v>20000</v>
      </c>
      <c r="J51" s="76">
        <f t="shared" si="5"/>
        <v>20000</v>
      </c>
      <c r="K51" s="76">
        <f t="shared" si="5"/>
        <v>20000</v>
      </c>
    </row>
    <row r="52" spans="1:11" ht="29.25" customHeight="1">
      <c r="A52" s="18">
        <v>68311</v>
      </c>
      <c r="B52" s="18"/>
      <c r="C52" s="164" t="s">
        <v>181</v>
      </c>
      <c r="D52" s="165"/>
      <c r="E52" s="165"/>
      <c r="F52" s="166"/>
      <c r="G52" s="79">
        <v>4920</v>
      </c>
      <c r="H52" s="79">
        <v>20000</v>
      </c>
      <c r="I52" s="78">
        <v>20000</v>
      </c>
      <c r="J52" s="78">
        <v>20000</v>
      </c>
      <c r="K52" s="78">
        <v>20000</v>
      </c>
    </row>
    <row r="53" spans="1:11" s="4" customFormat="1" ht="27.75" customHeight="1">
      <c r="A53" s="171">
        <v>7</v>
      </c>
      <c r="B53" s="171"/>
      <c r="C53" s="162" t="s">
        <v>27</v>
      </c>
      <c r="D53" s="162"/>
      <c r="E53" s="162"/>
      <c r="F53" s="162"/>
      <c r="G53" s="82">
        <f>SUM(G54)</f>
        <v>0</v>
      </c>
      <c r="H53" s="82">
        <f aca="true" t="shared" si="6" ref="H53:I56">SUM(H54)</f>
        <v>0</v>
      </c>
      <c r="I53" s="67">
        <f t="shared" si="6"/>
        <v>0</v>
      </c>
      <c r="J53" s="67">
        <f aca="true" t="shared" si="7" ref="J53:K55">SUM(J54)</f>
        <v>0</v>
      </c>
      <c r="K53" s="67">
        <f t="shared" si="7"/>
        <v>0</v>
      </c>
    </row>
    <row r="54" spans="1:11" s="4" customFormat="1" ht="26.25" customHeight="1">
      <c r="A54" s="158">
        <v>72</v>
      </c>
      <c r="B54" s="158"/>
      <c r="C54" s="157" t="s">
        <v>28</v>
      </c>
      <c r="D54" s="157"/>
      <c r="E54" s="157"/>
      <c r="F54" s="157"/>
      <c r="G54" s="76">
        <f>SUM(G55)</f>
        <v>0</v>
      </c>
      <c r="H54" s="76">
        <f t="shared" si="6"/>
        <v>0</v>
      </c>
      <c r="I54" s="73">
        <f t="shared" si="6"/>
        <v>0</v>
      </c>
      <c r="J54" s="73">
        <f t="shared" si="7"/>
        <v>0</v>
      </c>
      <c r="K54" s="73">
        <f t="shared" si="7"/>
        <v>0</v>
      </c>
    </row>
    <row r="55" spans="1:11" s="9" customFormat="1" ht="30.75" customHeight="1">
      <c r="A55" s="159">
        <v>723</v>
      </c>
      <c r="B55" s="159"/>
      <c r="C55" s="161" t="s">
        <v>29</v>
      </c>
      <c r="D55" s="161"/>
      <c r="E55" s="161"/>
      <c r="F55" s="161"/>
      <c r="G55" s="81">
        <f>SUM(G56)</f>
        <v>0</v>
      </c>
      <c r="H55" s="81">
        <f t="shared" si="6"/>
        <v>0</v>
      </c>
      <c r="I55" s="81">
        <f t="shared" si="6"/>
        <v>0</v>
      </c>
      <c r="J55" s="81">
        <f t="shared" si="7"/>
        <v>0</v>
      </c>
      <c r="K55" s="81">
        <f t="shared" si="7"/>
        <v>0</v>
      </c>
    </row>
    <row r="56" spans="1:11" ht="24.75" customHeight="1">
      <c r="A56" s="156">
        <v>7231</v>
      </c>
      <c r="B56" s="156"/>
      <c r="C56" s="163" t="s">
        <v>30</v>
      </c>
      <c r="D56" s="163"/>
      <c r="E56" s="163"/>
      <c r="F56" s="163"/>
      <c r="G56" s="79">
        <f>SUM(G57)</f>
        <v>0</v>
      </c>
      <c r="H56" s="79">
        <f t="shared" si="6"/>
        <v>0</v>
      </c>
      <c r="I56" s="79">
        <f t="shared" si="6"/>
        <v>0</v>
      </c>
      <c r="J56" s="78">
        <v>0</v>
      </c>
      <c r="K56" s="78">
        <v>0</v>
      </c>
    </row>
    <row r="57" spans="1:11" ht="12.75">
      <c r="A57" s="156">
        <v>72311</v>
      </c>
      <c r="B57" s="156"/>
      <c r="C57" s="156" t="s">
        <v>31</v>
      </c>
      <c r="D57" s="156"/>
      <c r="E57" s="156"/>
      <c r="F57" s="156"/>
      <c r="G57" s="77">
        <v>0</v>
      </c>
      <c r="H57" s="77">
        <v>0</v>
      </c>
      <c r="I57" s="78">
        <v>0</v>
      </c>
      <c r="J57" s="78">
        <v>0</v>
      </c>
      <c r="K57" s="78">
        <v>0</v>
      </c>
    </row>
    <row r="58" spans="1:11" ht="12.75">
      <c r="A58" s="95">
        <v>922</v>
      </c>
      <c r="B58" s="95"/>
      <c r="C58" s="167" t="s">
        <v>244</v>
      </c>
      <c r="D58" s="168"/>
      <c r="E58" s="168"/>
      <c r="F58" s="169"/>
      <c r="G58" s="96">
        <v>0</v>
      </c>
      <c r="H58" s="96">
        <v>897071</v>
      </c>
      <c r="I58" s="97"/>
      <c r="J58" s="97"/>
      <c r="K58" s="97"/>
    </row>
    <row r="59" spans="1:11" ht="12.75">
      <c r="A59" s="170"/>
      <c r="B59" s="170"/>
      <c r="C59" s="170" t="s">
        <v>32</v>
      </c>
      <c r="D59" s="170"/>
      <c r="E59" s="170"/>
      <c r="F59" s="170"/>
      <c r="G59" s="83">
        <f>SUM(G7+G53)</f>
        <v>9955343</v>
      </c>
      <c r="H59" s="83">
        <f>SUM(H7+H53+H58)</f>
        <v>19800072</v>
      </c>
      <c r="I59" s="84">
        <f>SUM(I7+I53+I58)</f>
        <v>16302700</v>
      </c>
      <c r="J59" s="84">
        <f>SUM(J7+J53+J58)</f>
        <v>10997600</v>
      </c>
      <c r="K59" s="84">
        <f>SUM(K7+K53+K58)</f>
        <v>10990000</v>
      </c>
    </row>
    <row r="60" spans="1:8" ht="12.75">
      <c r="A60" s="160"/>
      <c r="B60" s="160"/>
      <c r="C60" s="160"/>
      <c r="D60" s="160"/>
      <c r="E60" s="160"/>
      <c r="F60" s="160"/>
      <c r="G60" s="17"/>
      <c r="H60" s="17"/>
    </row>
    <row r="61" spans="1:8" ht="12.75">
      <c r="A61" s="160"/>
      <c r="B61" s="160"/>
      <c r="C61" s="160"/>
      <c r="D61" s="160"/>
      <c r="E61" s="160"/>
      <c r="F61" s="160"/>
      <c r="G61" s="17"/>
      <c r="H61" s="17"/>
    </row>
    <row r="62" spans="1:8" ht="12.75">
      <c r="A62" s="160"/>
      <c r="B62" s="160"/>
      <c r="C62" s="160"/>
      <c r="D62" s="160"/>
      <c r="E62" s="160"/>
      <c r="F62" s="160"/>
      <c r="G62" s="17"/>
      <c r="H62" s="17"/>
    </row>
  </sheetData>
  <sheetProtection/>
  <mergeCells count="102">
    <mergeCell ref="C49:F49"/>
    <mergeCell ref="C50:F50"/>
    <mergeCell ref="C51:F51"/>
    <mergeCell ref="C47:F47"/>
    <mergeCell ref="C48:F48"/>
    <mergeCell ref="C31:F31"/>
    <mergeCell ref="C23:F23"/>
    <mergeCell ref="C24:F24"/>
    <mergeCell ref="C29:F29"/>
    <mergeCell ref="C42:F42"/>
    <mergeCell ref="C28:F28"/>
    <mergeCell ref="C30:F30"/>
    <mergeCell ref="C36:F36"/>
    <mergeCell ref="C32:F32"/>
    <mergeCell ref="C9:F9"/>
    <mergeCell ref="C10:F10"/>
    <mergeCell ref="C8:F8"/>
    <mergeCell ref="C7:F7"/>
    <mergeCell ref="C19:F19"/>
    <mergeCell ref="C20:F20"/>
    <mergeCell ref="C16:F16"/>
    <mergeCell ref="C17:F17"/>
    <mergeCell ref="C18:F18"/>
    <mergeCell ref="C11:F11"/>
    <mergeCell ref="A8:B8"/>
    <mergeCell ref="A1:N1"/>
    <mergeCell ref="A2:N3"/>
    <mergeCell ref="A5:B5"/>
    <mergeCell ref="C5:F5"/>
    <mergeCell ref="C21:F21"/>
    <mergeCell ref="A6:K6"/>
    <mergeCell ref="A7:B7"/>
    <mergeCell ref="A19:B19"/>
    <mergeCell ref="A20:B20"/>
    <mergeCell ref="A24:B24"/>
    <mergeCell ref="A12:B12"/>
    <mergeCell ref="A13:B13"/>
    <mergeCell ref="A14:B14"/>
    <mergeCell ref="C12:F12"/>
    <mergeCell ref="C13:F13"/>
    <mergeCell ref="C14:F14"/>
    <mergeCell ref="A21:B21"/>
    <mergeCell ref="A15:B15"/>
    <mergeCell ref="C22:F22"/>
    <mergeCell ref="A39:B39"/>
    <mergeCell ref="A25:B25"/>
    <mergeCell ref="A28:B28"/>
    <mergeCell ref="A30:B30"/>
    <mergeCell ref="A31:B31"/>
    <mergeCell ref="A29:B29"/>
    <mergeCell ref="A33:B33"/>
    <mergeCell ref="A32:B32"/>
    <mergeCell ref="A44:B44"/>
    <mergeCell ref="A45:B45"/>
    <mergeCell ref="A46:B46"/>
    <mergeCell ref="A40:B40"/>
    <mergeCell ref="C25:F25"/>
    <mergeCell ref="C33:F33"/>
    <mergeCell ref="C34:F34"/>
    <mergeCell ref="C35:F35"/>
    <mergeCell ref="C26:F26"/>
    <mergeCell ref="C27:F27"/>
    <mergeCell ref="A61:B61"/>
    <mergeCell ref="A62:B62"/>
    <mergeCell ref="A60:B60"/>
    <mergeCell ref="A47:B47"/>
    <mergeCell ref="A48:B48"/>
    <mergeCell ref="C41:F41"/>
    <mergeCell ref="C44:F44"/>
    <mergeCell ref="C45:F45"/>
    <mergeCell ref="C46:F46"/>
    <mergeCell ref="A41:B41"/>
    <mergeCell ref="C52:F52"/>
    <mergeCell ref="A57:B57"/>
    <mergeCell ref="C57:F57"/>
    <mergeCell ref="C59:F59"/>
    <mergeCell ref="A59:B59"/>
    <mergeCell ref="C61:F61"/>
    <mergeCell ref="A53:B53"/>
    <mergeCell ref="A54:B54"/>
    <mergeCell ref="A55:B55"/>
    <mergeCell ref="A56:B56"/>
    <mergeCell ref="C62:F62"/>
    <mergeCell ref="C39:F39"/>
    <mergeCell ref="C40:F40"/>
    <mergeCell ref="C60:F60"/>
    <mergeCell ref="C53:F53"/>
    <mergeCell ref="C54:F54"/>
    <mergeCell ref="C55:F55"/>
    <mergeCell ref="C56:F56"/>
    <mergeCell ref="C43:F43"/>
    <mergeCell ref="C58:F58"/>
    <mergeCell ref="C15:F15"/>
    <mergeCell ref="C37:F37"/>
    <mergeCell ref="C38:F38"/>
    <mergeCell ref="A34:B34"/>
    <mergeCell ref="A35:B35"/>
    <mergeCell ref="A36:B36"/>
    <mergeCell ref="A37:B37"/>
    <mergeCell ref="A38:B38"/>
    <mergeCell ref="A22:B22"/>
    <mergeCell ref="A23:B23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5"/>
  <sheetViews>
    <sheetView zoomScalePageLayoutView="0" workbookViewId="0" topLeftCell="A158">
      <selection activeCell="K168" sqref="K168"/>
    </sheetView>
  </sheetViews>
  <sheetFormatPr defaultColWidth="9.140625" defaultRowHeight="12.75"/>
  <cols>
    <col min="1" max="1" width="6.421875" style="0" customWidth="1"/>
    <col min="2" max="2" width="0.71875" style="0" customWidth="1"/>
    <col min="5" max="5" width="6.28125" style="0" customWidth="1"/>
    <col min="6" max="6" width="2.421875" style="0" customWidth="1"/>
    <col min="7" max="7" width="14.8515625" style="0" customWidth="1"/>
    <col min="8" max="8" width="18.28125" style="0" customWidth="1"/>
    <col min="9" max="9" width="18.8515625" style="0" customWidth="1"/>
    <col min="10" max="10" width="18.140625" style="0" customWidth="1"/>
    <col min="11" max="11" width="18.28125" style="0" customWidth="1"/>
    <col min="12" max="12" width="19.140625" style="0" hidden="1" customWidth="1"/>
    <col min="13" max="13" width="9.140625" style="0" hidden="1" customWidth="1"/>
    <col min="14" max="14" width="0.13671875" style="0" hidden="1" customWidth="1"/>
  </cols>
  <sheetData>
    <row r="1" spans="1:14" ht="12.7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2.75" hidden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ht="1.5" customHeight="1" hidden="1"/>
    <row r="5" spans="1:12" s="4" customFormat="1" ht="99" customHeight="1">
      <c r="A5" s="205" t="s">
        <v>5</v>
      </c>
      <c r="B5" s="206"/>
      <c r="C5" s="189" t="s">
        <v>35</v>
      </c>
      <c r="D5" s="189"/>
      <c r="E5" s="189"/>
      <c r="F5" s="189"/>
      <c r="G5" s="22" t="s">
        <v>232</v>
      </c>
      <c r="H5" s="22" t="s">
        <v>228</v>
      </c>
      <c r="I5" s="21" t="s">
        <v>229</v>
      </c>
      <c r="J5" s="21" t="s">
        <v>233</v>
      </c>
      <c r="K5" s="21" t="s">
        <v>234</v>
      </c>
      <c r="L5" s="3" t="s">
        <v>0</v>
      </c>
    </row>
    <row r="6" spans="1:11" s="4" customFormat="1" ht="12.75">
      <c r="A6" s="190" t="s">
        <v>36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1:11" s="4" customFormat="1" ht="20.25" customHeight="1">
      <c r="A7" s="171">
        <v>3</v>
      </c>
      <c r="B7" s="171"/>
      <c r="C7" s="171" t="s">
        <v>37</v>
      </c>
      <c r="D7" s="171"/>
      <c r="E7" s="171"/>
      <c r="F7" s="171"/>
      <c r="G7" s="66">
        <f>SUM(G8+G27+G130+G142)</f>
        <v>9776783</v>
      </c>
      <c r="H7" s="66">
        <f>SUM(H8+H27+H130+H142)</f>
        <v>16200518</v>
      </c>
      <c r="I7" s="66">
        <f>SUM(I8+I27+I130+I142)</f>
        <v>14966000</v>
      </c>
      <c r="J7" s="66">
        <f>SUM(J8+J27+J130+J142)</f>
        <v>10067600</v>
      </c>
      <c r="K7" s="66">
        <f>SUM(K8+K27+K130+K142)</f>
        <v>10060000</v>
      </c>
    </row>
    <row r="8" spans="1:11" s="4" customFormat="1" ht="20.25" customHeight="1">
      <c r="A8" s="158">
        <v>31</v>
      </c>
      <c r="B8" s="158"/>
      <c r="C8" s="158" t="s">
        <v>38</v>
      </c>
      <c r="D8" s="158"/>
      <c r="E8" s="158"/>
      <c r="F8" s="158"/>
      <c r="G8" s="72">
        <f>SUM(G9+G16+G24)</f>
        <v>6535209</v>
      </c>
      <c r="H8" s="72">
        <f>SUM(H9+H16+H24)</f>
        <v>7152603</v>
      </c>
      <c r="I8" s="72">
        <f>SUM(I9+I16+I24)</f>
        <v>7133900</v>
      </c>
      <c r="J8" s="72">
        <f>SUM(J9+J16+J24)</f>
        <v>6986050</v>
      </c>
      <c r="K8" s="72">
        <f>SUM(K9+K16+K24)</f>
        <v>7005650</v>
      </c>
    </row>
    <row r="9" spans="1:11" s="9" customFormat="1" ht="12.75">
      <c r="A9" s="159">
        <v>311</v>
      </c>
      <c r="B9" s="159"/>
      <c r="C9" s="159" t="s">
        <v>39</v>
      </c>
      <c r="D9" s="159"/>
      <c r="E9" s="159"/>
      <c r="F9" s="159"/>
      <c r="G9" s="74">
        <f>SUM(G10+G12+G14)</f>
        <v>5470466</v>
      </c>
      <c r="H9" s="74">
        <f>SUM(H10+H12+H14)</f>
        <v>6020000</v>
      </c>
      <c r="I9" s="74">
        <f>SUM(I10+I12+I14)</f>
        <v>5970000</v>
      </c>
      <c r="J9" s="74">
        <f>SUM(J10+J12+J14)</f>
        <v>5817000</v>
      </c>
      <c r="K9" s="74">
        <f>SUM(K10+K12+K14)</f>
        <v>5845000</v>
      </c>
    </row>
    <row r="10" spans="1:11" s="4" customFormat="1" ht="15" customHeight="1">
      <c r="A10" s="158">
        <v>3111</v>
      </c>
      <c r="B10" s="158"/>
      <c r="C10" s="157" t="s">
        <v>40</v>
      </c>
      <c r="D10" s="157"/>
      <c r="E10" s="157"/>
      <c r="F10" s="157"/>
      <c r="G10" s="76">
        <f>SUM(G11)</f>
        <v>4868626</v>
      </c>
      <c r="H10" s="76">
        <f>SUM(H11)</f>
        <v>5300000</v>
      </c>
      <c r="I10" s="76">
        <f>SUM(I11)</f>
        <v>5400000</v>
      </c>
      <c r="J10" s="73">
        <f>SUM(J11)</f>
        <v>5427000</v>
      </c>
      <c r="K10" s="73">
        <f>SUM(K11)</f>
        <v>5455000</v>
      </c>
    </row>
    <row r="11" spans="1:11" ht="12.75">
      <c r="A11" s="156">
        <v>31111</v>
      </c>
      <c r="B11" s="156"/>
      <c r="C11" s="156" t="s">
        <v>41</v>
      </c>
      <c r="D11" s="156"/>
      <c r="E11" s="156"/>
      <c r="F11" s="156"/>
      <c r="G11" s="77">
        <v>4868626</v>
      </c>
      <c r="H11" s="77">
        <v>5300000</v>
      </c>
      <c r="I11" s="78">
        <v>5400000</v>
      </c>
      <c r="J11" s="78">
        <v>5427000</v>
      </c>
      <c r="K11" s="78">
        <v>5455000</v>
      </c>
    </row>
    <row r="12" spans="1:11" s="4" customFormat="1" ht="12.75">
      <c r="A12" s="158">
        <v>3113</v>
      </c>
      <c r="B12" s="158"/>
      <c r="C12" s="158" t="s">
        <v>42</v>
      </c>
      <c r="D12" s="158"/>
      <c r="E12" s="158"/>
      <c r="F12" s="158"/>
      <c r="G12" s="72">
        <f>SUM(G13)</f>
        <v>29285</v>
      </c>
      <c r="H12" s="72">
        <f>SUM(H13)</f>
        <v>120000</v>
      </c>
      <c r="I12" s="72">
        <f>SUM(I13)</f>
        <v>70000</v>
      </c>
      <c r="J12" s="72">
        <f>SUM(J13)</f>
        <v>20000</v>
      </c>
      <c r="K12" s="72">
        <f>SUM(K13)</f>
        <v>20000</v>
      </c>
    </row>
    <row r="13" spans="1:11" ht="12.75">
      <c r="A13" s="156">
        <v>31131</v>
      </c>
      <c r="B13" s="156"/>
      <c r="C13" s="156" t="s">
        <v>42</v>
      </c>
      <c r="D13" s="156"/>
      <c r="E13" s="156"/>
      <c r="F13" s="156"/>
      <c r="G13" s="77">
        <v>29285</v>
      </c>
      <c r="H13" s="77">
        <v>120000</v>
      </c>
      <c r="I13" s="78">
        <v>70000</v>
      </c>
      <c r="J13" s="78">
        <v>20000</v>
      </c>
      <c r="K13" s="78">
        <v>20000</v>
      </c>
    </row>
    <row r="14" spans="1:11" s="4" customFormat="1" ht="12.75">
      <c r="A14" s="158">
        <v>3114</v>
      </c>
      <c r="B14" s="158"/>
      <c r="C14" s="158" t="s">
        <v>43</v>
      </c>
      <c r="D14" s="158"/>
      <c r="E14" s="158"/>
      <c r="F14" s="158"/>
      <c r="G14" s="72">
        <f>SUM(G15)</f>
        <v>572555</v>
      </c>
      <c r="H14" s="72">
        <f>SUM(H15)</f>
        <v>600000</v>
      </c>
      <c r="I14" s="72">
        <f>SUM(I15)</f>
        <v>500000</v>
      </c>
      <c r="J14" s="72">
        <f>SUM(J15)</f>
        <v>370000</v>
      </c>
      <c r="K14" s="72">
        <f>SUM(K15)</f>
        <v>370000</v>
      </c>
    </row>
    <row r="15" spans="1:11" s="6" customFormat="1" ht="14.25" customHeight="1">
      <c r="A15" s="156">
        <v>31141</v>
      </c>
      <c r="B15" s="156"/>
      <c r="C15" s="163" t="s">
        <v>43</v>
      </c>
      <c r="D15" s="163"/>
      <c r="E15" s="163"/>
      <c r="F15" s="163"/>
      <c r="G15" s="79">
        <v>572555</v>
      </c>
      <c r="H15" s="79">
        <v>600000</v>
      </c>
      <c r="I15" s="78">
        <v>500000</v>
      </c>
      <c r="J15" s="78">
        <v>370000</v>
      </c>
      <c r="K15" s="78">
        <v>370000</v>
      </c>
    </row>
    <row r="16" spans="1:11" s="9" customFormat="1" ht="12.75">
      <c r="A16" s="159">
        <v>312</v>
      </c>
      <c r="B16" s="159"/>
      <c r="C16" s="159" t="s">
        <v>44</v>
      </c>
      <c r="D16" s="159"/>
      <c r="E16" s="159"/>
      <c r="F16" s="159"/>
      <c r="G16" s="74">
        <f>SUM(G17)</f>
        <v>190282</v>
      </c>
      <c r="H16" s="74">
        <f>SUM(H17)</f>
        <v>202603</v>
      </c>
      <c r="I16" s="74">
        <f>SUM(I17)</f>
        <v>193900</v>
      </c>
      <c r="J16" s="74">
        <f>SUM(J17)</f>
        <v>194050</v>
      </c>
      <c r="K16" s="74">
        <f>SUM(K17)</f>
        <v>180650</v>
      </c>
    </row>
    <row r="17" spans="1:11" s="4" customFormat="1" ht="12.75">
      <c r="A17" s="158">
        <v>3121</v>
      </c>
      <c r="B17" s="158"/>
      <c r="C17" s="158" t="s">
        <v>44</v>
      </c>
      <c r="D17" s="158"/>
      <c r="E17" s="158"/>
      <c r="F17" s="158"/>
      <c r="G17" s="72">
        <f>SUM(G18:G23)</f>
        <v>190282</v>
      </c>
      <c r="H17" s="72">
        <f>SUM(H18:H23)</f>
        <v>202603</v>
      </c>
      <c r="I17" s="72">
        <f>SUM(I18:I23)</f>
        <v>193900</v>
      </c>
      <c r="J17" s="72">
        <f>SUM(J18:J23)</f>
        <v>194050</v>
      </c>
      <c r="K17" s="72">
        <f>SUM(K18:K23)</f>
        <v>180650</v>
      </c>
    </row>
    <row r="18" spans="1:11" ht="12.75">
      <c r="A18" s="156">
        <v>31212</v>
      </c>
      <c r="B18" s="156"/>
      <c r="C18" s="156" t="s">
        <v>45</v>
      </c>
      <c r="D18" s="156"/>
      <c r="E18" s="156"/>
      <c r="F18" s="156"/>
      <c r="G18" s="77">
        <v>25889</v>
      </c>
      <c r="H18" s="77">
        <v>28940</v>
      </c>
      <c r="I18" s="78">
        <v>14850</v>
      </c>
      <c r="J18" s="78">
        <v>15000</v>
      </c>
      <c r="K18" s="78">
        <v>15000</v>
      </c>
    </row>
    <row r="19" spans="1:11" ht="25.5" customHeight="1">
      <c r="A19" s="156">
        <v>31213</v>
      </c>
      <c r="B19" s="156"/>
      <c r="C19" s="163" t="s">
        <v>46</v>
      </c>
      <c r="D19" s="163"/>
      <c r="E19" s="163"/>
      <c r="F19" s="163"/>
      <c r="G19" s="79">
        <v>33000</v>
      </c>
      <c r="H19" s="79">
        <v>33600</v>
      </c>
      <c r="I19" s="78">
        <v>36000</v>
      </c>
      <c r="J19" s="78">
        <v>36000</v>
      </c>
      <c r="K19" s="78">
        <v>36000</v>
      </c>
    </row>
    <row r="20" spans="1:11" s="6" customFormat="1" ht="18" customHeight="1">
      <c r="A20" s="156">
        <v>31214</v>
      </c>
      <c r="B20" s="156"/>
      <c r="C20" s="163" t="s">
        <v>47</v>
      </c>
      <c r="D20" s="163"/>
      <c r="E20" s="163"/>
      <c r="F20" s="163"/>
      <c r="G20" s="79">
        <v>0</v>
      </c>
      <c r="H20" s="79">
        <v>13400</v>
      </c>
      <c r="I20" s="78">
        <v>13400</v>
      </c>
      <c r="J20" s="78">
        <v>13400</v>
      </c>
      <c r="K20" s="78">
        <v>0</v>
      </c>
    </row>
    <row r="21" spans="1:11" ht="25.5" customHeight="1">
      <c r="A21" s="156">
        <v>31215</v>
      </c>
      <c r="B21" s="156"/>
      <c r="C21" s="163" t="s">
        <v>48</v>
      </c>
      <c r="D21" s="163"/>
      <c r="E21" s="163"/>
      <c r="F21" s="163"/>
      <c r="G21" s="79">
        <v>10643</v>
      </c>
      <c r="H21" s="79">
        <v>5000</v>
      </c>
      <c r="I21" s="78">
        <v>5000</v>
      </c>
      <c r="J21" s="78">
        <v>5000</v>
      </c>
      <c r="K21" s="78">
        <v>5000</v>
      </c>
    </row>
    <row r="22" spans="1:11" ht="25.5" customHeight="1">
      <c r="A22" s="175">
        <v>31216</v>
      </c>
      <c r="B22" s="176"/>
      <c r="C22" s="164" t="s">
        <v>169</v>
      </c>
      <c r="D22" s="165"/>
      <c r="E22" s="165"/>
      <c r="F22" s="166"/>
      <c r="G22" s="80">
        <v>57750</v>
      </c>
      <c r="H22" s="80">
        <v>60000</v>
      </c>
      <c r="I22" s="78">
        <v>61500</v>
      </c>
      <c r="J22" s="78">
        <v>61500</v>
      </c>
      <c r="K22" s="78">
        <v>61500</v>
      </c>
    </row>
    <row r="23" spans="1:11" ht="25.5" customHeight="1">
      <c r="A23" s="175">
        <v>31219</v>
      </c>
      <c r="B23" s="176"/>
      <c r="C23" s="164" t="s">
        <v>170</v>
      </c>
      <c r="D23" s="165"/>
      <c r="E23" s="165"/>
      <c r="F23" s="166"/>
      <c r="G23" s="80">
        <v>63000</v>
      </c>
      <c r="H23" s="80">
        <v>61663</v>
      </c>
      <c r="I23" s="78">
        <v>63150</v>
      </c>
      <c r="J23" s="78">
        <v>63150</v>
      </c>
      <c r="K23" s="78">
        <v>63150</v>
      </c>
    </row>
    <row r="24" spans="1:11" s="9" customFormat="1" ht="12.75">
      <c r="A24" s="159">
        <v>313</v>
      </c>
      <c r="B24" s="159"/>
      <c r="C24" s="159" t="s">
        <v>49</v>
      </c>
      <c r="D24" s="159"/>
      <c r="E24" s="159"/>
      <c r="F24" s="159"/>
      <c r="G24" s="74">
        <f aca="true" t="shared" si="0" ref="G24:K25">SUM(G25)</f>
        <v>874461</v>
      </c>
      <c r="H24" s="74">
        <f t="shared" si="0"/>
        <v>930000</v>
      </c>
      <c r="I24" s="74">
        <f t="shared" si="0"/>
        <v>970000</v>
      </c>
      <c r="J24" s="74">
        <f t="shared" si="0"/>
        <v>975000</v>
      </c>
      <c r="K24" s="74">
        <f t="shared" si="0"/>
        <v>980000</v>
      </c>
    </row>
    <row r="25" spans="1:11" s="4" customFormat="1" ht="27.75" customHeight="1">
      <c r="A25" s="158">
        <v>3132</v>
      </c>
      <c r="B25" s="158"/>
      <c r="C25" s="172" t="s">
        <v>50</v>
      </c>
      <c r="D25" s="173"/>
      <c r="E25" s="173"/>
      <c r="F25" s="174"/>
      <c r="G25" s="85">
        <f t="shared" si="0"/>
        <v>874461</v>
      </c>
      <c r="H25" s="85">
        <f t="shared" si="0"/>
        <v>930000</v>
      </c>
      <c r="I25" s="85">
        <f t="shared" si="0"/>
        <v>970000</v>
      </c>
      <c r="J25" s="85">
        <f t="shared" si="0"/>
        <v>975000</v>
      </c>
      <c r="K25" s="85">
        <f t="shared" si="0"/>
        <v>980000</v>
      </c>
    </row>
    <row r="26" spans="1:11" s="6" customFormat="1" ht="27.75" customHeight="1">
      <c r="A26" s="156">
        <v>31321</v>
      </c>
      <c r="B26" s="156"/>
      <c r="C26" s="163" t="s">
        <v>50</v>
      </c>
      <c r="D26" s="163"/>
      <c r="E26" s="163"/>
      <c r="F26" s="163"/>
      <c r="G26" s="79">
        <v>874461</v>
      </c>
      <c r="H26" s="79">
        <v>930000</v>
      </c>
      <c r="I26" s="78">
        <v>970000</v>
      </c>
      <c r="J26" s="78">
        <v>975000</v>
      </c>
      <c r="K26" s="78">
        <v>980000</v>
      </c>
    </row>
    <row r="27" spans="1:11" s="4" customFormat="1" ht="16.5" customHeight="1">
      <c r="A27" s="158">
        <v>32</v>
      </c>
      <c r="B27" s="158"/>
      <c r="C27" s="157" t="s">
        <v>51</v>
      </c>
      <c r="D27" s="157"/>
      <c r="E27" s="157"/>
      <c r="F27" s="157"/>
      <c r="G27" s="76">
        <f>SUM(G28+G41+G65+G108+G111)</f>
        <v>3108699</v>
      </c>
      <c r="H27" s="76">
        <f>SUM(H28+H41+H65+H108+H111+H126)</f>
        <v>8777415</v>
      </c>
      <c r="I27" s="76">
        <f>SUM(I28+I41+I65+I108+I111)</f>
        <v>7746600</v>
      </c>
      <c r="J27" s="76">
        <f>SUM(J28+J41+J65+J108+J111)</f>
        <v>3027000</v>
      </c>
      <c r="K27" s="76">
        <f>SUM(K28+K41+K65+K108+K111)</f>
        <v>3022850</v>
      </c>
    </row>
    <row r="28" spans="1:11" s="9" customFormat="1" ht="16.5" customHeight="1">
      <c r="A28" s="159">
        <v>321</v>
      </c>
      <c r="B28" s="159"/>
      <c r="C28" s="161" t="s">
        <v>52</v>
      </c>
      <c r="D28" s="161"/>
      <c r="E28" s="161"/>
      <c r="F28" s="161"/>
      <c r="G28" s="81">
        <f>SUM(G29+G35+G38)</f>
        <v>163026</v>
      </c>
      <c r="H28" s="81">
        <f>SUM(H29+H35+H38)</f>
        <v>254000</v>
      </c>
      <c r="I28" s="81">
        <f>SUM(I29+I35+I38)</f>
        <v>223600</v>
      </c>
      <c r="J28" s="81">
        <f>SUM(J29+J35+J38)</f>
        <v>162000</v>
      </c>
      <c r="K28" s="81">
        <f>SUM(K29+K35+K38)</f>
        <v>162000</v>
      </c>
    </row>
    <row r="29" spans="1:11" s="4" customFormat="1" ht="16.5" customHeight="1">
      <c r="A29" s="158">
        <v>3211</v>
      </c>
      <c r="B29" s="158"/>
      <c r="C29" s="157" t="s">
        <v>53</v>
      </c>
      <c r="D29" s="157"/>
      <c r="E29" s="157"/>
      <c r="F29" s="157"/>
      <c r="G29" s="76">
        <f>SUM(G30:G34)</f>
        <v>8250</v>
      </c>
      <c r="H29" s="76">
        <f>SUM(H30:H34)</f>
        <v>17000</v>
      </c>
      <c r="I29" s="76">
        <f>SUM(I30:I34)</f>
        <v>22000</v>
      </c>
      <c r="J29" s="76">
        <f>SUM(J30:J34)</f>
        <v>22000</v>
      </c>
      <c r="K29" s="76">
        <f>SUM(K30:K34)</f>
        <v>22000</v>
      </c>
    </row>
    <row r="30" spans="1:11" ht="16.5" customHeight="1">
      <c r="A30" s="175">
        <v>32111</v>
      </c>
      <c r="B30" s="176"/>
      <c r="C30" s="164" t="s">
        <v>102</v>
      </c>
      <c r="D30" s="165"/>
      <c r="E30" s="165"/>
      <c r="F30" s="166"/>
      <c r="G30" s="80">
        <v>7600</v>
      </c>
      <c r="H30" s="80">
        <v>10000</v>
      </c>
      <c r="I30" s="78">
        <v>10000</v>
      </c>
      <c r="J30" s="78">
        <v>10000</v>
      </c>
      <c r="K30" s="78">
        <v>10000</v>
      </c>
    </row>
    <row r="31" spans="1:11" ht="25.5" customHeight="1">
      <c r="A31" s="175">
        <v>32112</v>
      </c>
      <c r="B31" s="176"/>
      <c r="C31" s="164" t="s">
        <v>220</v>
      </c>
      <c r="D31" s="165"/>
      <c r="E31" s="165"/>
      <c r="F31" s="166"/>
      <c r="G31" s="80">
        <v>0</v>
      </c>
      <c r="H31" s="80">
        <v>0</v>
      </c>
      <c r="I31" s="78">
        <v>0</v>
      </c>
      <c r="J31" s="78">
        <v>0</v>
      </c>
      <c r="K31" s="78">
        <v>0</v>
      </c>
    </row>
    <row r="32" spans="1:11" ht="27.75" customHeight="1">
      <c r="A32" s="175">
        <v>32113</v>
      </c>
      <c r="B32" s="176"/>
      <c r="C32" s="164" t="s">
        <v>103</v>
      </c>
      <c r="D32" s="165"/>
      <c r="E32" s="165"/>
      <c r="F32" s="166"/>
      <c r="G32" s="80">
        <v>399</v>
      </c>
      <c r="H32" s="80">
        <v>5000</v>
      </c>
      <c r="I32" s="78">
        <v>10000</v>
      </c>
      <c r="J32" s="78">
        <v>10000</v>
      </c>
      <c r="K32" s="78">
        <v>10000</v>
      </c>
    </row>
    <row r="33" spans="1:11" ht="27.75" customHeight="1">
      <c r="A33" s="175">
        <v>32114</v>
      </c>
      <c r="B33" s="176"/>
      <c r="C33" s="164" t="s">
        <v>194</v>
      </c>
      <c r="D33" s="165"/>
      <c r="E33" s="165"/>
      <c r="F33" s="166"/>
      <c r="G33" s="80">
        <v>0</v>
      </c>
      <c r="H33" s="80">
        <v>0</v>
      </c>
      <c r="I33" s="78">
        <v>0</v>
      </c>
      <c r="J33" s="78">
        <v>0</v>
      </c>
      <c r="K33" s="78">
        <v>0</v>
      </c>
    </row>
    <row r="34" spans="1:11" ht="31.5" customHeight="1">
      <c r="A34" s="175">
        <v>32119</v>
      </c>
      <c r="B34" s="176"/>
      <c r="C34" s="164" t="s">
        <v>104</v>
      </c>
      <c r="D34" s="165"/>
      <c r="E34" s="165"/>
      <c r="F34" s="166"/>
      <c r="G34" s="80">
        <v>251</v>
      </c>
      <c r="H34" s="80">
        <v>2000</v>
      </c>
      <c r="I34" s="78">
        <v>2000</v>
      </c>
      <c r="J34" s="78">
        <v>2000</v>
      </c>
      <c r="K34" s="78">
        <v>2000</v>
      </c>
    </row>
    <row r="35" spans="1:11" s="4" customFormat="1" ht="24.75" customHeight="1">
      <c r="A35" s="158">
        <v>3212</v>
      </c>
      <c r="B35" s="158"/>
      <c r="C35" s="157" t="s">
        <v>105</v>
      </c>
      <c r="D35" s="157"/>
      <c r="E35" s="157"/>
      <c r="F35" s="157"/>
      <c r="G35" s="76">
        <f>SUM(G36:G37)</f>
        <v>145589</v>
      </c>
      <c r="H35" s="76">
        <f>SUM(H36:H37)</f>
        <v>230000</v>
      </c>
      <c r="I35" s="76">
        <f>SUM(I36:I37)</f>
        <v>191600</v>
      </c>
      <c r="J35" s="76">
        <f>SUM(J36:J37)</f>
        <v>130000</v>
      </c>
      <c r="K35" s="76">
        <f>SUM(K36:K37)</f>
        <v>130000</v>
      </c>
    </row>
    <row r="36" spans="1:11" s="6" customFormat="1" ht="24.75" customHeight="1">
      <c r="A36" s="175">
        <v>32121</v>
      </c>
      <c r="B36" s="176"/>
      <c r="C36" s="164" t="s">
        <v>106</v>
      </c>
      <c r="D36" s="165"/>
      <c r="E36" s="165"/>
      <c r="F36" s="166"/>
      <c r="G36" s="80">
        <v>145589</v>
      </c>
      <c r="H36" s="80">
        <v>230000</v>
      </c>
      <c r="I36" s="78">
        <v>191600</v>
      </c>
      <c r="J36" s="78">
        <v>130000</v>
      </c>
      <c r="K36" s="78">
        <v>130000</v>
      </c>
    </row>
    <row r="37" spans="1:11" s="6" customFormat="1" ht="24.75" customHeight="1">
      <c r="A37" s="175">
        <v>32123</v>
      </c>
      <c r="B37" s="176"/>
      <c r="C37" s="164" t="s">
        <v>167</v>
      </c>
      <c r="D37" s="165"/>
      <c r="E37" s="165"/>
      <c r="F37" s="166"/>
      <c r="G37" s="80">
        <v>0</v>
      </c>
      <c r="H37" s="80">
        <v>0</v>
      </c>
      <c r="I37" s="78">
        <v>0</v>
      </c>
      <c r="J37" s="78">
        <v>0</v>
      </c>
      <c r="K37" s="78">
        <v>0</v>
      </c>
    </row>
    <row r="38" spans="1:11" s="4" customFormat="1" ht="12.75">
      <c r="A38" s="158">
        <v>3213</v>
      </c>
      <c r="B38" s="158"/>
      <c r="C38" s="158" t="s">
        <v>54</v>
      </c>
      <c r="D38" s="158"/>
      <c r="E38" s="158"/>
      <c r="F38" s="158"/>
      <c r="G38" s="72">
        <f>SUM(G39+G40)</f>
        <v>9187</v>
      </c>
      <c r="H38" s="72">
        <f>SUM(H39+H40)</f>
        <v>7000</v>
      </c>
      <c r="I38" s="72">
        <f>SUM(I39)</f>
        <v>10000</v>
      </c>
      <c r="J38" s="72">
        <f>SUM(J39)</f>
        <v>10000</v>
      </c>
      <c r="K38" s="72">
        <f>SUM(K39)</f>
        <v>10000</v>
      </c>
    </row>
    <row r="39" spans="1:11" s="6" customFormat="1" ht="12.75">
      <c r="A39" s="175">
        <v>32131</v>
      </c>
      <c r="B39" s="176"/>
      <c r="C39" s="175" t="s">
        <v>107</v>
      </c>
      <c r="D39" s="194"/>
      <c r="E39" s="194"/>
      <c r="F39" s="176"/>
      <c r="G39" s="86">
        <v>7968</v>
      </c>
      <c r="H39" s="86">
        <v>5000</v>
      </c>
      <c r="I39" s="78">
        <v>10000</v>
      </c>
      <c r="J39" s="78">
        <v>10000</v>
      </c>
      <c r="K39" s="78">
        <v>10000</v>
      </c>
    </row>
    <row r="40" spans="1:11" s="6" customFormat="1" ht="12.75">
      <c r="A40" s="175">
        <v>32132</v>
      </c>
      <c r="B40" s="176"/>
      <c r="C40" s="175" t="s">
        <v>195</v>
      </c>
      <c r="D40" s="194"/>
      <c r="E40" s="194"/>
      <c r="F40" s="176"/>
      <c r="G40" s="86">
        <v>1219</v>
      </c>
      <c r="H40" s="86">
        <v>2000</v>
      </c>
      <c r="I40" s="78">
        <v>0</v>
      </c>
      <c r="J40" s="78">
        <v>0</v>
      </c>
      <c r="K40" s="78">
        <v>0</v>
      </c>
    </row>
    <row r="41" spans="1:11" s="9" customFormat="1" ht="12.75">
      <c r="A41" s="159">
        <v>322</v>
      </c>
      <c r="B41" s="159"/>
      <c r="C41" s="159" t="s">
        <v>55</v>
      </c>
      <c r="D41" s="159"/>
      <c r="E41" s="159"/>
      <c r="F41" s="159"/>
      <c r="G41" s="74">
        <f>SUM(G42+G48+G51+G55+G60+G63)</f>
        <v>1218368</v>
      </c>
      <c r="H41" s="74">
        <f>SUM(H42+H48+H51+H55+H60+H63)</f>
        <v>6793700</v>
      </c>
      <c r="I41" s="74">
        <f>SUM(I42+I48+I51+I55+I60+I63)</f>
        <v>5943200</v>
      </c>
      <c r="J41" s="74">
        <f>SUM(J42+J48+J51+J55+J60+J63)</f>
        <v>1423200</v>
      </c>
      <c r="K41" s="74">
        <f>SUM(K42+K48+K51+K55+K60+K63)</f>
        <v>1439050</v>
      </c>
    </row>
    <row r="42" spans="1:11" s="4" customFormat="1" ht="24.75" customHeight="1">
      <c r="A42" s="158">
        <v>3221</v>
      </c>
      <c r="B42" s="158"/>
      <c r="C42" s="172" t="s">
        <v>56</v>
      </c>
      <c r="D42" s="173"/>
      <c r="E42" s="173"/>
      <c r="F42" s="174"/>
      <c r="G42" s="85">
        <f>SUM(G43:G47)</f>
        <v>89276</v>
      </c>
      <c r="H42" s="85">
        <f>SUM(H43:H47)</f>
        <v>112000</v>
      </c>
      <c r="I42" s="85">
        <f>SUM(I43:I47)</f>
        <v>111500</v>
      </c>
      <c r="J42" s="85">
        <f>SUM(J43:J47)</f>
        <v>111500</v>
      </c>
      <c r="K42" s="85">
        <f>SUM(K43:K47)</f>
        <v>111500</v>
      </c>
    </row>
    <row r="43" spans="1:11" s="6" customFormat="1" ht="24.75" customHeight="1">
      <c r="A43" s="175">
        <v>32211</v>
      </c>
      <c r="B43" s="176"/>
      <c r="C43" s="164" t="s">
        <v>108</v>
      </c>
      <c r="D43" s="165"/>
      <c r="E43" s="165"/>
      <c r="F43" s="166"/>
      <c r="G43" s="80">
        <v>36852</v>
      </c>
      <c r="H43" s="80">
        <v>55000</v>
      </c>
      <c r="I43" s="78">
        <v>60000</v>
      </c>
      <c r="J43" s="78">
        <v>60000</v>
      </c>
      <c r="K43" s="78">
        <v>60000</v>
      </c>
    </row>
    <row r="44" spans="1:11" s="6" customFormat="1" ht="24.75" customHeight="1">
      <c r="A44" s="175">
        <v>32212</v>
      </c>
      <c r="B44" s="176"/>
      <c r="C44" s="164" t="s">
        <v>109</v>
      </c>
      <c r="D44" s="165"/>
      <c r="E44" s="165"/>
      <c r="F44" s="166"/>
      <c r="G44" s="80">
        <v>4954</v>
      </c>
      <c r="H44" s="80">
        <v>9000</v>
      </c>
      <c r="I44" s="78">
        <v>2500</v>
      </c>
      <c r="J44" s="78">
        <v>2500</v>
      </c>
      <c r="K44" s="78">
        <v>2500</v>
      </c>
    </row>
    <row r="45" spans="1:11" s="6" customFormat="1" ht="24.75" customHeight="1">
      <c r="A45" s="175">
        <v>32214</v>
      </c>
      <c r="B45" s="176"/>
      <c r="C45" s="164" t="s">
        <v>110</v>
      </c>
      <c r="D45" s="165"/>
      <c r="E45" s="165"/>
      <c r="F45" s="166"/>
      <c r="G45" s="80">
        <v>10193</v>
      </c>
      <c r="H45" s="80">
        <v>15000</v>
      </c>
      <c r="I45" s="78">
        <v>15000</v>
      </c>
      <c r="J45" s="78">
        <v>15000</v>
      </c>
      <c r="K45" s="78">
        <v>15000</v>
      </c>
    </row>
    <row r="46" spans="1:11" s="6" customFormat="1" ht="24.75" customHeight="1">
      <c r="A46" s="175">
        <v>32216</v>
      </c>
      <c r="B46" s="176"/>
      <c r="C46" s="164" t="s">
        <v>111</v>
      </c>
      <c r="D46" s="165"/>
      <c r="E46" s="165"/>
      <c r="F46" s="166"/>
      <c r="G46" s="80">
        <v>28401</v>
      </c>
      <c r="H46" s="80">
        <v>25000</v>
      </c>
      <c r="I46" s="78">
        <v>25000</v>
      </c>
      <c r="J46" s="78">
        <v>25000</v>
      </c>
      <c r="K46" s="78">
        <v>25000</v>
      </c>
    </row>
    <row r="47" spans="1:11" s="6" customFormat="1" ht="24.75" customHeight="1">
      <c r="A47" s="175">
        <v>32219</v>
      </c>
      <c r="B47" s="176"/>
      <c r="C47" s="164" t="s">
        <v>112</v>
      </c>
      <c r="D47" s="165"/>
      <c r="E47" s="165"/>
      <c r="F47" s="166"/>
      <c r="G47" s="80">
        <v>8876</v>
      </c>
      <c r="H47" s="80">
        <v>8000</v>
      </c>
      <c r="I47" s="78">
        <v>9000</v>
      </c>
      <c r="J47" s="78">
        <v>9000</v>
      </c>
      <c r="K47" s="78">
        <v>9000</v>
      </c>
    </row>
    <row r="48" spans="1:11" s="4" customFormat="1" ht="12.75">
      <c r="A48" s="158">
        <v>3222</v>
      </c>
      <c r="B48" s="158"/>
      <c r="C48" s="158" t="s">
        <v>57</v>
      </c>
      <c r="D48" s="158"/>
      <c r="E48" s="158"/>
      <c r="F48" s="158"/>
      <c r="G48" s="72">
        <f>SUM(G49:G50)</f>
        <v>854483</v>
      </c>
      <c r="H48" s="72">
        <f>SUM(H49:H50)</f>
        <v>6420000</v>
      </c>
      <c r="I48" s="72">
        <f>SUM(I49:I50)</f>
        <v>5570000</v>
      </c>
      <c r="J48" s="72">
        <f>SUM(J49:J50)</f>
        <v>1050000</v>
      </c>
      <c r="K48" s="72">
        <f>SUM(K49:K50)</f>
        <v>1065850</v>
      </c>
    </row>
    <row r="49" spans="1:11" s="6" customFormat="1" ht="12.75">
      <c r="A49" s="175">
        <v>32221</v>
      </c>
      <c r="B49" s="176"/>
      <c r="C49" s="175" t="s">
        <v>113</v>
      </c>
      <c r="D49" s="194"/>
      <c r="E49" s="194"/>
      <c r="F49" s="176"/>
      <c r="G49" s="86">
        <v>679786</v>
      </c>
      <c r="H49" s="86">
        <v>6120000</v>
      </c>
      <c r="I49" s="78">
        <v>5300000</v>
      </c>
      <c r="J49" s="78">
        <v>850000</v>
      </c>
      <c r="K49" s="78">
        <v>865850</v>
      </c>
    </row>
    <row r="50" spans="1:11" s="6" customFormat="1" ht="12.75">
      <c r="A50" s="175">
        <v>32222</v>
      </c>
      <c r="B50" s="176"/>
      <c r="C50" s="175" t="s">
        <v>114</v>
      </c>
      <c r="D50" s="194"/>
      <c r="E50" s="194"/>
      <c r="F50" s="176"/>
      <c r="G50" s="86">
        <v>174697</v>
      </c>
      <c r="H50" s="86">
        <v>300000</v>
      </c>
      <c r="I50" s="78">
        <v>270000</v>
      </c>
      <c r="J50" s="78">
        <v>200000</v>
      </c>
      <c r="K50" s="78">
        <v>200000</v>
      </c>
    </row>
    <row r="51" spans="1:11" s="4" customFormat="1" ht="12.75">
      <c r="A51" s="158">
        <v>3223</v>
      </c>
      <c r="B51" s="158"/>
      <c r="C51" s="158" t="s">
        <v>58</v>
      </c>
      <c r="D51" s="158"/>
      <c r="E51" s="158"/>
      <c r="F51" s="158"/>
      <c r="G51" s="72">
        <f>SUM(G52:G54)</f>
        <v>197125</v>
      </c>
      <c r="H51" s="72">
        <f>SUM(H52:H54)</f>
        <v>220000</v>
      </c>
      <c r="I51" s="72">
        <f>SUM(I52:I54)</f>
        <v>220000</v>
      </c>
      <c r="J51" s="72">
        <f>SUM(J52:J54)</f>
        <v>220000</v>
      </c>
      <c r="K51" s="72">
        <f>SUM(K52:K54)</f>
        <v>220000</v>
      </c>
    </row>
    <row r="52" spans="1:11" s="6" customFormat="1" ht="12.75">
      <c r="A52" s="175">
        <v>32231</v>
      </c>
      <c r="B52" s="176"/>
      <c r="C52" s="175" t="s">
        <v>115</v>
      </c>
      <c r="D52" s="194"/>
      <c r="E52" s="194"/>
      <c r="F52" s="176"/>
      <c r="G52" s="86">
        <v>90873</v>
      </c>
      <c r="H52" s="86">
        <v>90000</v>
      </c>
      <c r="I52" s="78">
        <v>90000</v>
      </c>
      <c r="J52" s="78">
        <v>90000</v>
      </c>
      <c r="K52" s="78">
        <v>90000</v>
      </c>
    </row>
    <row r="53" spans="1:11" s="6" customFormat="1" ht="12.75">
      <c r="A53" s="175">
        <v>32233</v>
      </c>
      <c r="B53" s="176"/>
      <c r="C53" s="175" t="s">
        <v>116</v>
      </c>
      <c r="D53" s="194"/>
      <c r="E53" s="194"/>
      <c r="F53" s="176"/>
      <c r="G53" s="86">
        <v>50392</v>
      </c>
      <c r="H53" s="86">
        <v>65000</v>
      </c>
      <c r="I53" s="78">
        <v>65000</v>
      </c>
      <c r="J53" s="78">
        <v>65000</v>
      </c>
      <c r="K53" s="78">
        <v>65000</v>
      </c>
    </row>
    <row r="54" spans="1:11" s="6" customFormat="1" ht="12.75">
      <c r="A54" s="175">
        <v>32234</v>
      </c>
      <c r="B54" s="176"/>
      <c r="C54" s="175" t="s">
        <v>117</v>
      </c>
      <c r="D54" s="194"/>
      <c r="E54" s="194"/>
      <c r="F54" s="176"/>
      <c r="G54" s="86">
        <v>55860</v>
      </c>
      <c r="H54" s="86">
        <v>65000</v>
      </c>
      <c r="I54" s="78">
        <v>65000</v>
      </c>
      <c r="J54" s="78">
        <v>65000</v>
      </c>
      <c r="K54" s="78">
        <v>65000</v>
      </c>
    </row>
    <row r="55" spans="1:11" s="4" customFormat="1" ht="25.5" customHeight="1">
      <c r="A55" s="158">
        <v>3224</v>
      </c>
      <c r="B55" s="158"/>
      <c r="C55" s="157" t="s">
        <v>59</v>
      </c>
      <c r="D55" s="157"/>
      <c r="E55" s="157"/>
      <c r="F55" s="157"/>
      <c r="G55" s="76">
        <f>SUM(G56:G59)</f>
        <v>1524</v>
      </c>
      <c r="H55" s="76">
        <f>SUM(H56:H59)</f>
        <v>3700</v>
      </c>
      <c r="I55" s="76">
        <f>SUM(I56:I59)</f>
        <v>3700</v>
      </c>
      <c r="J55" s="76">
        <f>SUM(J56:J59)</f>
        <v>3700</v>
      </c>
      <c r="K55" s="76">
        <f>SUM(K56:K59)</f>
        <v>3700</v>
      </c>
    </row>
    <row r="56" spans="1:11" s="6" customFormat="1" ht="25.5" customHeight="1">
      <c r="A56" s="175">
        <v>32241</v>
      </c>
      <c r="B56" s="176"/>
      <c r="C56" s="164" t="s">
        <v>118</v>
      </c>
      <c r="D56" s="165"/>
      <c r="E56" s="165"/>
      <c r="F56" s="166"/>
      <c r="G56" s="80">
        <v>165</v>
      </c>
      <c r="H56" s="80">
        <v>1000</v>
      </c>
      <c r="I56" s="78">
        <v>1000</v>
      </c>
      <c r="J56" s="78">
        <v>1000</v>
      </c>
      <c r="K56" s="78">
        <v>1000</v>
      </c>
    </row>
    <row r="57" spans="1:11" s="6" customFormat="1" ht="41.25" customHeight="1">
      <c r="A57" s="175">
        <v>32242</v>
      </c>
      <c r="B57" s="176"/>
      <c r="C57" s="164" t="s">
        <v>119</v>
      </c>
      <c r="D57" s="165"/>
      <c r="E57" s="165"/>
      <c r="F57" s="166"/>
      <c r="G57" s="80">
        <v>0</v>
      </c>
      <c r="H57" s="80">
        <v>500</v>
      </c>
      <c r="I57" s="78">
        <v>500</v>
      </c>
      <c r="J57" s="78">
        <v>500</v>
      </c>
      <c r="K57" s="78">
        <v>500</v>
      </c>
    </row>
    <row r="58" spans="1:11" s="6" customFormat="1" ht="41.25" customHeight="1">
      <c r="A58" s="175">
        <v>32243</v>
      </c>
      <c r="B58" s="176"/>
      <c r="C58" s="164" t="s">
        <v>199</v>
      </c>
      <c r="D58" s="165"/>
      <c r="E58" s="165"/>
      <c r="F58" s="166"/>
      <c r="G58" s="80">
        <v>1189</v>
      </c>
      <c r="H58" s="80">
        <v>2000</v>
      </c>
      <c r="I58" s="78">
        <v>2000</v>
      </c>
      <c r="J58" s="78">
        <v>2000</v>
      </c>
      <c r="K58" s="78">
        <v>2000</v>
      </c>
    </row>
    <row r="59" spans="1:11" s="6" customFormat="1" ht="28.5" customHeight="1">
      <c r="A59" s="175">
        <v>32244</v>
      </c>
      <c r="B59" s="176"/>
      <c r="C59" s="164" t="s">
        <v>186</v>
      </c>
      <c r="D59" s="165"/>
      <c r="E59" s="165"/>
      <c r="F59" s="166"/>
      <c r="G59" s="80">
        <v>170</v>
      </c>
      <c r="H59" s="80">
        <v>200</v>
      </c>
      <c r="I59" s="78">
        <v>200</v>
      </c>
      <c r="J59" s="78">
        <v>200</v>
      </c>
      <c r="K59" s="78">
        <v>200</v>
      </c>
    </row>
    <row r="60" spans="1:11" s="4" customFormat="1" ht="12.75">
      <c r="A60" s="158">
        <v>3225</v>
      </c>
      <c r="B60" s="158"/>
      <c r="C60" s="158" t="s">
        <v>60</v>
      </c>
      <c r="D60" s="158"/>
      <c r="E60" s="158"/>
      <c r="F60" s="158"/>
      <c r="G60" s="72">
        <f>SUM(G61:G62)</f>
        <v>43340</v>
      </c>
      <c r="H60" s="72">
        <f>SUM(H61:H62)</f>
        <v>23000</v>
      </c>
      <c r="I60" s="72">
        <f>SUM(I61:I62)</f>
        <v>18000</v>
      </c>
      <c r="J60" s="72">
        <f>SUM(J61:J62)</f>
        <v>18000</v>
      </c>
      <c r="K60" s="72">
        <f>SUM(K61:K62)</f>
        <v>18000</v>
      </c>
    </row>
    <row r="61" spans="1:11" s="6" customFormat="1" ht="12.75">
      <c r="A61" s="175">
        <v>32251</v>
      </c>
      <c r="B61" s="176"/>
      <c r="C61" s="175" t="s">
        <v>120</v>
      </c>
      <c r="D61" s="194"/>
      <c r="E61" s="194"/>
      <c r="F61" s="176"/>
      <c r="G61" s="86">
        <v>37487</v>
      </c>
      <c r="H61" s="86">
        <v>15000</v>
      </c>
      <c r="I61" s="78">
        <v>10000</v>
      </c>
      <c r="J61" s="78">
        <v>10000</v>
      </c>
      <c r="K61" s="78">
        <v>10000</v>
      </c>
    </row>
    <row r="62" spans="1:11" s="6" customFormat="1" ht="12.75">
      <c r="A62" s="175">
        <v>32252</v>
      </c>
      <c r="B62" s="176"/>
      <c r="C62" s="175" t="s">
        <v>121</v>
      </c>
      <c r="D62" s="194"/>
      <c r="E62" s="194"/>
      <c r="F62" s="176"/>
      <c r="G62" s="86">
        <v>5853</v>
      </c>
      <c r="H62" s="86">
        <v>8000</v>
      </c>
      <c r="I62" s="78">
        <v>8000</v>
      </c>
      <c r="J62" s="78">
        <v>8000</v>
      </c>
      <c r="K62" s="78">
        <v>8000</v>
      </c>
    </row>
    <row r="63" spans="1:11" s="4" customFormat="1" ht="24" customHeight="1">
      <c r="A63" s="158">
        <v>3227</v>
      </c>
      <c r="B63" s="158"/>
      <c r="C63" s="172" t="s">
        <v>61</v>
      </c>
      <c r="D63" s="173"/>
      <c r="E63" s="173"/>
      <c r="F63" s="174"/>
      <c r="G63" s="85">
        <f>SUM(G64)</f>
        <v>32620</v>
      </c>
      <c r="H63" s="85">
        <f>SUM(H64)</f>
        <v>15000</v>
      </c>
      <c r="I63" s="85">
        <f>SUM(I64)</f>
        <v>20000</v>
      </c>
      <c r="J63" s="85">
        <f>SUM(J64)</f>
        <v>20000</v>
      </c>
      <c r="K63" s="85">
        <f>SUM(K64)</f>
        <v>20000</v>
      </c>
    </row>
    <row r="64" spans="1:11" s="6" customFormat="1" ht="26.25" customHeight="1">
      <c r="A64" s="175">
        <v>32271</v>
      </c>
      <c r="B64" s="176"/>
      <c r="C64" s="164" t="s">
        <v>122</v>
      </c>
      <c r="D64" s="165"/>
      <c r="E64" s="165"/>
      <c r="F64" s="166"/>
      <c r="G64" s="80">
        <v>32620</v>
      </c>
      <c r="H64" s="80">
        <v>15000</v>
      </c>
      <c r="I64" s="78">
        <v>20000</v>
      </c>
      <c r="J64" s="78">
        <v>20000</v>
      </c>
      <c r="K64" s="78">
        <v>20000</v>
      </c>
    </row>
    <row r="65" spans="1:11" s="9" customFormat="1" ht="12.75">
      <c r="A65" s="159">
        <v>323</v>
      </c>
      <c r="B65" s="159"/>
      <c r="C65" s="159" t="s">
        <v>62</v>
      </c>
      <c r="D65" s="159"/>
      <c r="E65" s="159"/>
      <c r="F65" s="159"/>
      <c r="G65" s="74">
        <f>SUM(G66+G71+G76+G80+G86+G90+G92+G98+G101)</f>
        <v>1479772</v>
      </c>
      <c r="H65" s="74">
        <f>SUM(H66+H71+H76+H80+H86+H90+H92+H98+H101)</f>
        <v>1442015</v>
      </c>
      <c r="I65" s="74">
        <f>SUM(I66+I71+I76+I80+I86+I90+I92+I98+I101)</f>
        <v>1327100</v>
      </c>
      <c r="J65" s="74">
        <f>SUM(J66+J71+J76+J80+J86+J90+J92+J98+J101)</f>
        <v>1223100</v>
      </c>
      <c r="K65" s="74">
        <f>SUM(K66+K71+K76+K80+K86+K90+K92+K98+K101)</f>
        <v>1203100</v>
      </c>
    </row>
    <row r="66" spans="1:11" s="4" customFormat="1" ht="12.75">
      <c r="A66" s="204">
        <v>3231</v>
      </c>
      <c r="B66" s="204"/>
      <c r="C66" s="204" t="s">
        <v>63</v>
      </c>
      <c r="D66" s="204"/>
      <c r="E66" s="204"/>
      <c r="F66" s="204"/>
      <c r="G66" s="87">
        <f>SUM(G67:G70)</f>
        <v>111557</v>
      </c>
      <c r="H66" s="87">
        <f>SUM(H67:H70)</f>
        <v>116000</v>
      </c>
      <c r="I66" s="87">
        <f>SUM(I67:I70)</f>
        <v>126000</v>
      </c>
      <c r="J66" s="87">
        <f>SUM(J67:J70)</f>
        <v>126000</v>
      </c>
      <c r="K66" s="87">
        <f>SUM(K67:K70)</f>
        <v>126000</v>
      </c>
    </row>
    <row r="67" spans="1:11" s="6" customFormat="1" ht="12.75">
      <c r="A67" s="194">
        <v>32311</v>
      </c>
      <c r="B67" s="176"/>
      <c r="C67" s="179" t="s">
        <v>123</v>
      </c>
      <c r="D67" s="203"/>
      <c r="E67" s="203"/>
      <c r="F67" s="180"/>
      <c r="G67" s="88">
        <v>84569</v>
      </c>
      <c r="H67" s="88">
        <v>80000</v>
      </c>
      <c r="I67" s="78">
        <v>90000</v>
      </c>
      <c r="J67" s="70">
        <v>90000</v>
      </c>
      <c r="K67" s="70">
        <v>90000</v>
      </c>
    </row>
    <row r="68" spans="1:11" s="6" customFormat="1" ht="12.75">
      <c r="A68" s="194">
        <v>32312</v>
      </c>
      <c r="B68" s="176"/>
      <c r="C68" s="179" t="s">
        <v>124</v>
      </c>
      <c r="D68" s="203"/>
      <c r="E68" s="203"/>
      <c r="F68" s="180"/>
      <c r="G68" s="88">
        <v>4503</v>
      </c>
      <c r="H68" s="88">
        <v>10000</v>
      </c>
      <c r="I68" s="78">
        <v>10000</v>
      </c>
      <c r="J68" s="70">
        <v>10000</v>
      </c>
      <c r="K68" s="70">
        <v>10000</v>
      </c>
    </row>
    <row r="69" spans="1:11" s="6" customFormat="1" ht="12.75">
      <c r="A69" s="194">
        <v>32313</v>
      </c>
      <c r="B69" s="176"/>
      <c r="C69" s="179" t="s">
        <v>125</v>
      </c>
      <c r="D69" s="203"/>
      <c r="E69" s="203"/>
      <c r="F69" s="180"/>
      <c r="G69" s="88">
        <v>21918</v>
      </c>
      <c r="H69" s="88">
        <v>25000</v>
      </c>
      <c r="I69" s="78">
        <v>25000</v>
      </c>
      <c r="J69" s="70">
        <v>25000</v>
      </c>
      <c r="K69" s="70">
        <v>25000</v>
      </c>
    </row>
    <row r="70" spans="1:11" s="6" customFormat="1" ht="30" customHeight="1">
      <c r="A70" s="179">
        <v>32319</v>
      </c>
      <c r="B70" s="180"/>
      <c r="C70" s="153" t="s">
        <v>126</v>
      </c>
      <c r="D70" s="154"/>
      <c r="E70" s="154"/>
      <c r="F70" s="155"/>
      <c r="G70" s="69">
        <v>567</v>
      </c>
      <c r="H70" s="69">
        <v>1000</v>
      </c>
      <c r="I70" s="78">
        <v>1000</v>
      </c>
      <c r="J70" s="70">
        <v>1000</v>
      </c>
      <c r="K70" s="70">
        <v>1000</v>
      </c>
    </row>
    <row r="71" spans="1:11" s="4" customFormat="1" ht="29.25" customHeight="1">
      <c r="A71" s="158">
        <v>3232</v>
      </c>
      <c r="B71" s="158"/>
      <c r="C71" s="157" t="s">
        <v>191</v>
      </c>
      <c r="D71" s="157"/>
      <c r="E71" s="157"/>
      <c r="F71" s="157"/>
      <c r="G71" s="76">
        <f>SUM(G72:G75)</f>
        <v>149275</v>
      </c>
      <c r="H71" s="76">
        <f>SUM(H72:H75)</f>
        <v>85000</v>
      </c>
      <c r="I71" s="76">
        <f>SUM(I72:I75)</f>
        <v>102000</v>
      </c>
      <c r="J71" s="76">
        <f>SUM(J72:J75)</f>
        <v>102000</v>
      </c>
      <c r="K71" s="76">
        <f>SUM(K72:K75)</f>
        <v>102000</v>
      </c>
    </row>
    <row r="72" spans="1:11" s="6" customFormat="1" ht="29.25" customHeight="1">
      <c r="A72" s="175">
        <v>32321</v>
      </c>
      <c r="B72" s="176"/>
      <c r="C72" s="164" t="s">
        <v>192</v>
      </c>
      <c r="D72" s="165"/>
      <c r="E72" s="165"/>
      <c r="F72" s="166"/>
      <c r="G72" s="80">
        <v>4856</v>
      </c>
      <c r="H72" s="80">
        <v>5000</v>
      </c>
      <c r="I72" s="78">
        <v>5000</v>
      </c>
      <c r="J72" s="78">
        <v>5000</v>
      </c>
      <c r="K72" s="78">
        <v>5000</v>
      </c>
    </row>
    <row r="73" spans="1:11" s="6" customFormat="1" ht="29.25" customHeight="1">
      <c r="A73" s="175">
        <v>32322</v>
      </c>
      <c r="B73" s="176"/>
      <c r="C73" s="164" t="s">
        <v>190</v>
      </c>
      <c r="D73" s="165"/>
      <c r="E73" s="165"/>
      <c r="F73" s="166"/>
      <c r="G73" s="80">
        <v>88752</v>
      </c>
      <c r="H73" s="80">
        <v>50000</v>
      </c>
      <c r="I73" s="78">
        <v>70000</v>
      </c>
      <c r="J73" s="78">
        <v>70000</v>
      </c>
      <c r="K73" s="78">
        <v>70000</v>
      </c>
    </row>
    <row r="74" spans="1:11" s="6" customFormat="1" ht="29.25" customHeight="1">
      <c r="A74" s="175">
        <v>32323</v>
      </c>
      <c r="B74" s="176"/>
      <c r="C74" s="164" t="s">
        <v>168</v>
      </c>
      <c r="D74" s="165"/>
      <c r="E74" s="165"/>
      <c r="F74" s="166"/>
      <c r="G74" s="80">
        <v>55322</v>
      </c>
      <c r="H74" s="80">
        <v>28000</v>
      </c>
      <c r="I74" s="78">
        <v>25000</v>
      </c>
      <c r="J74" s="78">
        <v>25000</v>
      </c>
      <c r="K74" s="78">
        <v>25000</v>
      </c>
    </row>
    <row r="75" spans="1:11" s="6" customFormat="1" ht="22.5" customHeight="1">
      <c r="A75" s="175">
        <v>32329</v>
      </c>
      <c r="B75" s="176"/>
      <c r="C75" s="164" t="s">
        <v>187</v>
      </c>
      <c r="D75" s="165"/>
      <c r="E75" s="165"/>
      <c r="F75" s="166"/>
      <c r="G75" s="80">
        <v>345</v>
      </c>
      <c r="H75" s="80">
        <v>2000</v>
      </c>
      <c r="I75" s="78">
        <v>2000</v>
      </c>
      <c r="J75" s="78">
        <v>2000</v>
      </c>
      <c r="K75" s="78">
        <v>2000</v>
      </c>
    </row>
    <row r="76" spans="1:11" s="4" customFormat="1" ht="12.75">
      <c r="A76" s="158">
        <v>3233</v>
      </c>
      <c r="B76" s="158"/>
      <c r="C76" s="158" t="s">
        <v>64</v>
      </c>
      <c r="D76" s="158"/>
      <c r="E76" s="158"/>
      <c r="F76" s="158"/>
      <c r="G76" s="72">
        <f>SUM(G77:G79)</f>
        <v>72767</v>
      </c>
      <c r="H76" s="72">
        <f>SUM(H77:H79)</f>
        <v>55000</v>
      </c>
      <c r="I76" s="72">
        <f>SUM(I77:I79)</f>
        <v>50000</v>
      </c>
      <c r="J76" s="72">
        <f>SUM(J77:J79)</f>
        <v>50000</v>
      </c>
      <c r="K76" s="72">
        <f>SUM(K77:K79)</f>
        <v>50000</v>
      </c>
    </row>
    <row r="77" spans="1:11" s="6" customFormat="1" ht="12.75">
      <c r="A77" s="175">
        <v>32332</v>
      </c>
      <c r="B77" s="176"/>
      <c r="C77" s="175" t="s">
        <v>183</v>
      </c>
      <c r="D77" s="194"/>
      <c r="E77" s="194"/>
      <c r="F77" s="176"/>
      <c r="G77" s="86">
        <v>0</v>
      </c>
      <c r="H77" s="86">
        <v>0</v>
      </c>
      <c r="I77" s="78">
        <v>0</v>
      </c>
      <c r="J77" s="78">
        <v>0</v>
      </c>
      <c r="K77" s="78">
        <v>0</v>
      </c>
    </row>
    <row r="78" spans="1:11" s="6" customFormat="1" ht="12.75">
      <c r="A78" s="175">
        <v>32334</v>
      </c>
      <c r="B78" s="176"/>
      <c r="C78" s="175" t="s">
        <v>129</v>
      </c>
      <c r="D78" s="194"/>
      <c r="E78" s="194"/>
      <c r="F78" s="176"/>
      <c r="G78" s="86">
        <v>11367</v>
      </c>
      <c r="H78" s="86">
        <v>15000</v>
      </c>
      <c r="I78" s="78">
        <v>20000</v>
      </c>
      <c r="J78" s="78">
        <v>20000</v>
      </c>
      <c r="K78" s="78">
        <v>20000</v>
      </c>
    </row>
    <row r="79" spans="1:11" s="6" customFormat="1" ht="27" customHeight="1">
      <c r="A79" s="175">
        <v>32339</v>
      </c>
      <c r="B79" s="176"/>
      <c r="C79" s="164" t="s">
        <v>130</v>
      </c>
      <c r="D79" s="165"/>
      <c r="E79" s="165"/>
      <c r="F79" s="166"/>
      <c r="G79" s="80">
        <v>61400</v>
      </c>
      <c r="H79" s="80">
        <v>40000</v>
      </c>
      <c r="I79" s="78">
        <v>30000</v>
      </c>
      <c r="J79" s="78">
        <v>30000</v>
      </c>
      <c r="K79" s="78">
        <v>30000</v>
      </c>
    </row>
    <row r="80" spans="1:11" s="4" customFormat="1" ht="19.5" customHeight="1">
      <c r="A80" s="158">
        <v>3234</v>
      </c>
      <c r="B80" s="158"/>
      <c r="C80" s="158" t="s">
        <v>65</v>
      </c>
      <c r="D80" s="158"/>
      <c r="E80" s="158"/>
      <c r="F80" s="158"/>
      <c r="G80" s="72">
        <f>SUM(G81:G85)</f>
        <v>95301</v>
      </c>
      <c r="H80" s="72">
        <f>SUM(H81:H85)</f>
        <v>105500</v>
      </c>
      <c r="I80" s="72">
        <f>SUM(I81:I85)</f>
        <v>113000</v>
      </c>
      <c r="J80" s="72">
        <f>SUM(J81:J85)</f>
        <v>100500</v>
      </c>
      <c r="K80" s="72">
        <f>SUM(K81:K85)</f>
        <v>100500</v>
      </c>
    </row>
    <row r="81" spans="1:11" s="6" customFormat="1" ht="19.5" customHeight="1">
      <c r="A81" s="175">
        <v>32341</v>
      </c>
      <c r="B81" s="176"/>
      <c r="C81" s="175" t="s">
        <v>131</v>
      </c>
      <c r="D81" s="194"/>
      <c r="E81" s="194"/>
      <c r="F81" s="176"/>
      <c r="G81" s="86">
        <v>13966</v>
      </c>
      <c r="H81" s="86">
        <v>15000</v>
      </c>
      <c r="I81" s="78">
        <v>15000</v>
      </c>
      <c r="J81" s="78">
        <v>15000</v>
      </c>
      <c r="K81" s="78">
        <v>15000</v>
      </c>
    </row>
    <row r="82" spans="1:11" s="6" customFormat="1" ht="19.5" customHeight="1">
      <c r="A82" s="175">
        <v>32342</v>
      </c>
      <c r="B82" s="176"/>
      <c r="C82" s="175" t="s">
        <v>132</v>
      </c>
      <c r="D82" s="194"/>
      <c r="E82" s="194"/>
      <c r="F82" s="176"/>
      <c r="G82" s="86">
        <v>11913</v>
      </c>
      <c r="H82" s="86">
        <v>13000</v>
      </c>
      <c r="I82" s="78">
        <v>13000</v>
      </c>
      <c r="J82" s="78">
        <v>13000</v>
      </c>
      <c r="K82" s="78">
        <v>13000</v>
      </c>
    </row>
    <row r="83" spans="1:11" s="6" customFormat="1" ht="19.5" customHeight="1">
      <c r="A83" s="175">
        <v>32344</v>
      </c>
      <c r="B83" s="176"/>
      <c r="C83" s="175" t="s">
        <v>133</v>
      </c>
      <c r="D83" s="194"/>
      <c r="E83" s="194"/>
      <c r="F83" s="176"/>
      <c r="G83" s="86">
        <v>0</v>
      </c>
      <c r="H83" s="86">
        <v>0</v>
      </c>
      <c r="I83" s="78">
        <v>0</v>
      </c>
      <c r="J83" s="78">
        <v>0</v>
      </c>
      <c r="K83" s="78">
        <v>0</v>
      </c>
    </row>
    <row r="84" spans="1:11" s="6" customFormat="1" ht="19.5" customHeight="1">
      <c r="A84" s="175">
        <v>32347</v>
      </c>
      <c r="B84" s="176"/>
      <c r="C84" s="175" t="s">
        <v>134</v>
      </c>
      <c r="D84" s="194"/>
      <c r="E84" s="194"/>
      <c r="F84" s="176"/>
      <c r="G84" s="86">
        <v>1890</v>
      </c>
      <c r="H84" s="86">
        <v>2500</v>
      </c>
      <c r="I84" s="78">
        <v>2500</v>
      </c>
      <c r="J84" s="78">
        <v>2500</v>
      </c>
      <c r="K84" s="78">
        <v>2500</v>
      </c>
    </row>
    <row r="85" spans="1:11" s="6" customFormat="1" ht="19.5" customHeight="1">
      <c r="A85" s="175">
        <v>32349</v>
      </c>
      <c r="B85" s="176"/>
      <c r="C85" s="175" t="s">
        <v>135</v>
      </c>
      <c r="D85" s="194"/>
      <c r="E85" s="194"/>
      <c r="F85" s="176"/>
      <c r="G85" s="86">
        <v>67532</v>
      </c>
      <c r="H85" s="86">
        <v>75000</v>
      </c>
      <c r="I85" s="78">
        <v>82500</v>
      </c>
      <c r="J85" s="78">
        <v>70000</v>
      </c>
      <c r="K85" s="78">
        <v>70000</v>
      </c>
    </row>
    <row r="86" spans="1:11" s="4" customFormat="1" ht="12.75">
      <c r="A86" s="158">
        <v>3235</v>
      </c>
      <c r="B86" s="158"/>
      <c r="C86" s="158" t="s">
        <v>66</v>
      </c>
      <c r="D86" s="158"/>
      <c r="E86" s="158"/>
      <c r="F86" s="158"/>
      <c r="G86" s="72">
        <f>SUM(G87:G89)</f>
        <v>10738</v>
      </c>
      <c r="H86" s="72">
        <f>SUM(H87:H89)</f>
        <v>11600</v>
      </c>
      <c r="I86" s="72">
        <f>SUM(I87:I89)</f>
        <v>9600</v>
      </c>
      <c r="J86" s="72">
        <f>SUM(J87:J89)</f>
        <v>9600</v>
      </c>
      <c r="K86" s="72">
        <f>SUM(K87:K89)</f>
        <v>9600</v>
      </c>
    </row>
    <row r="87" spans="1:11" s="6" customFormat="1" ht="30" customHeight="1">
      <c r="A87" s="175">
        <v>32352</v>
      </c>
      <c r="B87" s="176"/>
      <c r="C87" s="164" t="s">
        <v>136</v>
      </c>
      <c r="D87" s="165"/>
      <c r="E87" s="165"/>
      <c r="F87" s="166"/>
      <c r="G87" s="80">
        <v>5000</v>
      </c>
      <c r="H87" s="80">
        <v>3600</v>
      </c>
      <c r="I87" s="78">
        <v>3600</v>
      </c>
      <c r="J87" s="78">
        <v>3600</v>
      </c>
      <c r="K87" s="78">
        <v>3600</v>
      </c>
    </row>
    <row r="88" spans="1:11" s="6" customFormat="1" ht="12.75">
      <c r="A88" s="175">
        <v>32353</v>
      </c>
      <c r="B88" s="176"/>
      <c r="C88" s="175" t="s">
        <v>137</v>
      </c>
      <c r="D88" s="194"/>
      <c r="E88" s="194"/>
      <c r="F88" s="176"/>
      <c r="G88" s="86">
        <v>2</v>
      </c>
      <c r="H88" s="86">
        <v>1000</v>
      </c>
      <c r="I88" s="78">
        <v>0</v>
      </c>
      <c r="J88" s="78">
        <v>0</v>
      </c>
      <c r="K88" s="78">
        <v>0</v>
      </c>
    </row>
    <row r="89" spans="1:11" s="6" customFormat="1" ht="12.75">
      <c r="A89" s="175">
        <v>32354</v>
      </c>
      <c r="B89" s="176"/>
      <c r="C89" s="175" t="s">
        <v>138</v>
      </c>
      <c r="D89" s="194"/>
      <c r="E89" s="194"/>
      <c r="F89" s="176"/>
      <c r="G89" s="86">
        <v>5736</v>
      </c>
      <c r="H89" s="86">
        <v>7000</v>
      </c>
      <c r="I89" s="78">
        <v>6000</v>
      </c>
      <c r="J89" s="78">
        <v>6000</v>
      </c>
      <c r="K89" s="78">
        <v>6000</v>
      </c>
    </row>
    <row r="90" spans="1:11" s="4" customFormat="1" ht="12.75">
      <c r="A90" s="204">
        <v>3236</v>
      </c>
      <c r="B90" s="204"/>
      <c r="C90" s="204" t="s">
        <v>67</v>
      </c>
      <c r="D90" s="204"/>
      <c r="E90" s="204"/>
      <c r="F90" s="204"/>
      <c r="G90" s="87">
        <f>SUM(G91)</f>
        <v>336184</v>
      </c>
      <c r="H90" s="87">
        <f>SUM(H91)</f>
        <v>250000</v>
      </c>
      <c r="I90" s="87">
        <f>SUM(I91)</f>
        <v>250000</v>
      </c>
      <c r="J90" s="87">
        <f>SUM(J91)</f>
        <v>250000</v>
      </c>
      <c r="K90" s="87">
        <f>SUM(K91)</f>
        <v>250000</v>
      </c>
    </row>
    <row r="91" spans="1:11" s="6" customFormat="1" ht="12.75">
      <c r="A91" s="179">
        <v>32363</v>
      </c>
      <c r="B91" s="180"/>
      <c r="C91" s="179" t="s">
        <v>139</v>
      </c>
      <c r="D91" s="203"/>
      <c r="E91" s="203"/>
      <c r="F91" s="180"/>
      <c r="G91" s="88">
        <v>336184</v>
      </c>
      <c r="H91" s="88">
        <v>250000</v>
      </c>
      <c r="I91" s="70">
        <v>250000</v>
      </c>
      <c r="J91" s="70">
        <v>250000</v>
      </c>
      <c r="K91" s="70">
        <v>250000</v>
      </c>
    </row>
    <row r="92" spans="1:11" s="4" customFormat="1" ht="12.75">
      <c r="A92" s="158">
        <v>3237</v>
      </c>
      <c r="B92" s="158"/>
      <c r="C92" s="158" t="s">
        <v>68</v>
      </c>
      <c r="D92" s="158"/>
      <c r="E92" s="158"/>
      <c r="F92" s="158"/>
      <c r="G92" s="72">
        <f>SUM(G94:G97)</f>
        <v>343799</v>
      </c>
      <c r="H92" s="72">
        <f>SUM(H93:H97)</f>
        <v>471500</v>
      </c>
      <c r="I92" s="72">
        <f>SUM(I94:I97)</f>
        <v>451000</v>
      </c>
      <c r="J92" s="72">
        <f>SUM(J94:J97)</f>
        <v>380000</v>
      </c>
      <c r="K92" s="72">
        <f>SUM(K94:K97)</f>
        <v>360000</v>
      </c>
    </row>
    <row r="93" spans="1:11" s="6" customFormat="1" ht="12.75">
      <c r="A93" s="175">
        <v>32371</v>
      </c>
      <c r="B93" s="176"/>
      <c r="C93" s="175" t="s">
        <v>247</v>
      </c>
      <c r="D93" s="194"/>
      <c r="E93" s="194"/>
      <c r="F93" s="176"/>
      <c r="G93" s="86">
        <v>0</v>
      </c>
      <c r="H93" s="86">
        <v>11000</v>
      </c>
      <c r="I93" s="77">
        <v>0</v>
      </c>
      <c r="J93" s="77">
        <v>0</v>
      </c>
      <c r="K93" s="77">
        <v>0</v>
      </c>
    </row>
    <row r="94" spans="1:11" s="6" customFormat="1" ht="12.75">
      <c r="A94" s="175">
        <v>32372</v>
      </c>
      <c r="B94" s="176"/>
      <c r="C94" s="175" t="s">
        <v>140</v>
      </c>
      <c r="D94" s="194"/>
      <c r="E94" s="194"/>
      <c r="F94" s="176"/>
      <c r="G94" s="86">
        <v>304607</v>
      </c>
      <c r="H94" s="86">
        <v>430000</v>
      </c>
      <c r="I94" s="78">
        <v>420000</v>
      </c>
      <c r="J94" s="78">
        <v>350000</v>
      </c>
      <c r="K94" s="78">
        <v>330000</v>
      </c>
    </row>
    <row r="95" spans="1:11" s="6" customFormat="1" ht="24.75" customHeight="1">
      <c r="A95" s="175">
        <v>32373</v>
      </c>
      <c r="B95" s="176"/>
      <c r="C95" s="164" t="s">
        <v>141</v>
      </c>
      <c r="D95" s="165"/>
      <c r="E95" s="165"/>
      <c r="F95" s="166"/>
      <c r="G95" s="80">
        <v>0</v>
      </c>
      <c r="H95" s="80">
        <v>10000</v>
      </c>
      <c r="I95" s="78">
        <v>10000</v>
      </c>
      <c r="J95" s="78">
        <v>10000</v>
      </c>
      <c r="K95" s="78">
        <v>10000</v>
      </c>
    </row>
    <row r="96" spans="1:11" s="6" customFormat="1" ht="24.75" customHeight="1">
      <c r="A96" s="175">
        <v>32377</v>
      </c>
      <c r="B96" s="176"/>
      <c r="C96" s="164" t="s">
        <v>142</v>
      </c>
      <c r="D96" s="165"/>
      <c r="E96" s="165"/>
      <c r="F96" s="166"/>
      <c r="G96" s="80">
        <v>14692</v>
      </c>
      <c r="H96" s="80">
        <v>0</v>
      </c>
      <c r="I96" s="78">
        <v>0</v>
      </c>
      <c r="J96" s="78">
        <v>0</v>
      </c>
      <c r="K96" s="78">
        <v>0</v>
      </c>
    </row>
    <row r="97" spans="1:11" s="6" customFormat="1" ht="12.75">
      <c r="A97" s="175">
        <v>32379</v>
      </c>
      <c r="B97" s="176"/>
      <c r="C97" s="175" t="s">
        <v>143</v>
      </c>
      <c r="D97" s="194"/>
      <c r="E97" s="194"/>
      <c r="F97" s="176"/>
      <c r="G97" s="86">
        <v>24500</v>
      </c>
      <c r="H97" s="86">
        <v>20500</v>
      </c>
      <c r="I97" s="78">
        <v>21000</v>
      </c>
      <c r="J97" s="78">
        <v>20000</v>
      </c>
      <c r="K97" s="78">
        <v>20000</v>
      </c>
    </row>
    <row r="98" spans="1:11" s="4" customFormat="1" ht="12.75">
      <c r="A98" s="158">
        <v>3238</v>
      </c>
      <c r="B98" s="158"/>
      <c r="C98" s="158" t="s">
        <v>69</v>
      </c>
      <c r="D98" s="158"/>
      <c r="E98" s="158"/>
      <c r="F98" s="158"/>
      <c r="G98" s="72">
        <f>SUM(G99:G100)</f>
        <v>63115</v>
      </c>
      <c r="H98" s="72">
        <f>SUM(H99:H100)</f>
        <v>73415</v>
      </c>
      <c r="I98" s="72">
        <f>SUM(I99:I100)</f>
        <v>74000</v>
      </c>
      <c r="J98" s="72">
        <f>SUM(J99:J100)</f>
        <v>74000</v>
      </c>
      <c r="K98" s="72">
        <f>SUM(K99:K100)</f>
        <v>74000</v>
      </c>
    </row>
    <row r="99" spans="1:11" s="6" customFormat="1" ht="12.75">
      <c r="A99" s="175">
        <v>32381</v>
      </c>
      <c r="B99" s="176"/>
      <c r="C99" s="175" t="s">
        <v>144</v>
      </c>
      <c r="D99" s="194"/>
      <c r="E99" s="194"/>
      <c r="F99" s="176"/>
      <c r="G99" s="86">
        <v>482</v>
      </c>
      <c r="H99" s="86">
        <v>10000</v>
      </c>
      <c r="I99" s="78">
        <v>10000</v>
      </c>
      <c r="J99" s="78">
        <v>10000</v>
      </c>
      <c r="K99" s="78">
        <v>10000</v>
      </c>
    </row>
    <row r="100" spans="1:11" s="6" customFormat="1" ht="12.75">
      <c r="A100" s="175">
        <v>32389</v>
      </c>
      <c r="B100" s="176"/>
      <c r="C100" s="175" t="s">
        <v>145</v>
      </c>
      <c r="D100" s="194"/>
      <c r="E100" s="194"/>
      <c r="F100" s="176"/>
      <c r="G100" s="86">
        <v>62633</v>
      </c>
      <c r="H100" s="86">
        <v>63415</v>
      </c>
      <c r="I100" s="78">
        <v>64000</v>
      </c>
      <c r="J100" s="78">
        <v>64000</v>
      </c>
      <c r="K100" s="78">
        <v>64000</v>
      </c>
    </row>
    <row r="101" spans="1:11" s="4" customFormat="1" ht="12.75">
      <c r="A101" s="158">
        <v>3239</v>
      </c>
      <c r="B101" s="158"/>
      <c r="C101" s="158" t="s">
        <v>70</v>
      </c>
      <c r="D101" s="158"/>
      <c r="E101" s="158"/>
      <c r="F101" s="158"/>
      <c r="G101" s="72">
        <f>SUM(G102:G107)</f>
        <v>297036</v>
      </c>
      <c r="H101" s="72">
        <f>SUM(H102:H107)</f>
        <v>274000</v>
      </c>
      <c r="I101" s="72">
        <f>SUM(I102:I107)</f>
        <v>151500</v>
      </c>
      <c r="J101" s="72">
        <f>SUM(J102:J107)</f>
        <v>131000</v>
      </c>
      <c r="K101" s="72">
        <f>SUM(K102:K107)</f>
        <v>131000</v>
      </c>
    </row>
    <row r="102" spans="1:11" s="6" customFormat="1" ht="24" customHeight="1">
      <c r="A102" s="175">
        <v>32391</v>
      </c>
      <c r="B102" s="176"/>
      <c r="C102" s="164" t="s">
        <v>146</v>
      </c>
      <c r="D102" s="165"/>
      <c r="E102" s="165"/>
      <c r="F102" s="166"/>
      <c r="G102" s="80">
        <v>94661</v>
      </c>
      <c r="H102" s="80">
        <v>100000</v>
      </c>
      <c r="I102" s="78">
        <v>60500</v>
      </c>
      <c r="J102" s="78">
        <v>50000</v>
      </c>
      <c r="K102" s="78">
        <v>50000</v>
      </c>
    </row>
    <row r="103" spans="1:11" s="6" customFormat="1" ht="12.75">
      <c r="A103" s="175">
        <v>32393</v>
      </c>
      <c r="B103" s="176"/>
      <c r="C103" s="175" t="s">
        <v>147</v>
      </c>
      <c r="D103" s="194"/>
      <c r="E103" s="194"/>
      <c r="F103" s="176"/>
      <c r="G103" s="86">
        <v>11709</v>
      </c>
      <c r="H103" s="86">
        <v>10000</v>
      </c>
      <c r="I103" s="78">
        <v>7000</v>
      </c>
      <c r="J103" s="78">
        <v>7000</v>
      </c>
      <c r="K103" s="78">
        <v>7000</v>
      </c>
    </row>
    <row r="104" spans="1:11" s="6" customFormat="1" ht="25.5" customHeight="1">
      <c r="A104" s="175">
        <v>32394</v>
      </c>
      <c r="B104" s="176"/>
      <c r="C104" s="164" t="s">
        <v>148</v>
      </c>
      <c r="D104" s="165"/>
      <c r="E104" s="165"/>
      <c r="F104" s="166"/>
      <c r="G104" s="80">
        <v>9162</v>
      </c>
      <c r="H104" s="80">
        <v>12000</v>
      </c>
      <c r="I104" s="78">
        <v>12000</v>
      </c>
      <c r="J104" s="78">
        <v>12000</v>
      </c>
      <c r="K104" s="78">
        <v>12000</v>
      </c>
    </row>
    <row r="105" spans="1:11" s="6" customFormat="1" ht="12.75">
      <c r="A105" s="175">
        <v>32395</v>
      </c>
      <c r="B105" s="176"/>
      <c r="C105" s="175" t="s">
        <v>149</v>
      </c>
      <c r="D105" s="194"/>
      <c r="E105" s="194"/>
      <c r="F105" s="176"/>
      <c r="G105" s="86">
        <v>152316</v>
      </c>
      <c r="H105" s="86">
        <v>130000</v>
      </c>
      <c r="I105" s="78">
        <v>50000</v>
      </c>
      <c r="J105" s="78">
        <v>40000</v>
      </c>
      <c r="K105" s="78">
        <v>40000</v>
      </c>
    </row>
    <row r="106" spans="1:11" s="6" customFormat="1" ht="12.75">
      <c r="A106" s="175">
        <v>32396</v>
      </c>
      <c r="B106" s="176"/>
      <c r="C106" s="175" t="s">
        <v>150</v>
      </c>
      <c r="D106" s="194"/>
      <c r="E106" s="194"/>
      <c r="F106" s="176"/>
      <c r="G106" s="86">
        <v>7833</v>
      </c>
      <c r="H106" s="86">
        <v>7000</v>
      </c>
      <c r="I106" s="78">
        <v>7000</v>
      </c>
      <c r="J106" s="78">
        <v>7000</v>
      </c>
      <c r="K106" s="78">
        <v>7000</v>
      </c>
    </row>
    <row r="107" spans="1:11" s="6" customFormat="1" ht="12.75">
      <c r="A107" s="175">
        <v>32399</v>
      </c>
      <c r="B107" s="176"/>
      <c r="C107" s="175" t="s">
        <v>151</v>
      </c>
      <c r="D107" s="194"/>
      <c r="E107" s="194"/>
      <c r="F107" s="176"/>
      <c r="G107" s="86">
        <v>21355</v>
      </c>
      <c r="H107" s="86">
        <v>15000</v>
      </c>
      <c r="I107" s="78">
        <v>15000</v>
      </c>
      <c r="J107" s="78">
        <v>15000</v>
      </c>
      <c r="K107" s="78">
        <v>15000</v>
      </c>
    </row>
    <row r="108" spans="1:11" s="4" customFormat="1" ht="25.5" customHeight="1">
      <c r="A108" s="195">
        <v>324</v>
      </c>
      <c r="B108" s="196"/>
      <c r="C108" s="172" t="s">
        <v>184</v>
      </c>
      <c r="D108" s="173"/>
      <c r="E108" s="173"/>
      <c r="F108" s="174"/>
      <c r="G108" s="85">
        <f aca="true" t="shared" si="1" ref="G108:K109">SUM(G109)</f>
        <v>0</v>
      </c>
      <c r="H108" s="89">
        <f t="shared" si="1"/>
        <v>0</v>
      </c>
      <c r="I108" s="89">
        <f t="shared" si="1"/>
        <v>0</v>
      </c>
      <c r="J108" s="89">
        <f t="shared" si="1"/>
        <v>0</v>
      </c>
      <c r="K108" s="89">
        <f t="shared" si="1"/>
        <v>0</v>
      </c>
    </row>
    <row r="109" spans="1:11" s="4" customFormat="1" ht="26.25" customHeight="1">
      <c r="A109" s="195">
        <v>3241</v>
      </c>
      <c r="B109" s="196"/>
      <c r="C109" s="172" t="s">
        <v>184</v>
      </c>
      <c r="D109" s="173"/>
      <c r="E109" s="173"/>
      <c r="F109" s="174"/>
      <c r="G109" s="85">
        <f t="shared" si="1"/>
        <v>0</v>
      </c>
      <c r="H109" s="89">
        <f t="shared" si="1"/>
        <v>0</v>
      </c>
      <c r="I109" s="89">
        <f t="shared" si="1"/>
        <v>0</v>
      </c>
      <c r="J109" s="89">
        <f t="shared" si="1"/>
        <v>0</v>
      </c>
      <c r="K109" s="89">
        <f t="shared" si="1"/>
        <v>0</v>
      </c>
    </row>
    <row r="110" spans="1:11" s="6" customFormat="1" ht="12.75">
      <c r="A110" s="175">
        <v>32412</v>
      </c>
      <c r="B110" s="176"/>
      <c r="C110" s="175" t="s">
        <v>185</v>
      </c>
      <c r="D110" s="194"/>
      <c r="E110" s="194"/>
      <c r="F110" s="176"/>
      <c r="G110" s="86">
        <v>0</v>
      </c>
      <c r="H110" s="86">
        <v>0</v>
      </c>
      <c r="I110" s="78">
        <v>0</v>
      </c>
      <c r="J110" s="78">
        <v>0</v>
      </c>
      <c r="K110" s="78">
        <v>0</v>
      </c>
    </row>
    <row r="111" spans="1:11" s="9" customFormat="1" ht="27.75" customHeight="1">
      <c r="A111" s="159">
        <v>329</v>
      </c>
      <c r="B111" s="159"/>
      <c r="C111" s="199" t="s">
        <v>71</v>
      </c>
      <c r="D111" s="200"/>
      <c r="E111" s="200"/>
      <c r="F111" s="201"/>
      <c r="G111" s="90">
        <f>SUM(G112+G114+G118+G120+G122+G128)</f>
        <v>247533</v>
      </c>
      <c r="H111" s="90">
        <f>SUM(H112+H114+H118+H120+H122+H128)</f>
        <v>257400</v>
      </c>
      <c r="I111" s="90">
        <f>SUM(I112+I114+I118+I120+I122+I128)</f>
        <v>252700</v>
      </c>
      <c r="J111" s="90">
        <f>SUM(J112+J114+J118+J120+J122+J128)</f>
        <v>218700</v>
      </c>
      <c r="K111" s="90">
        <f>SUM(K112+K114+K118+K120+K122+K128)</f>
        <v>218700</v>
      </c>
    </row>
    <row r="112" spans="1:11" s="4" customFormat="1" ht="41.25" customHeight="1">
      <c r="A112" s="158">
        <v>3291</v>
      </c>
      <c r="B112" s="158"/>
      <c r="C112" s="157" t="s">
        <v>152</v>
      </c>
      <c r="D112" s="157"/>
      <c r="E112" s="157"/>
      <c r="F112" s="157"/>
      <c r="G112" s="76">
        <f>SUM(G113)</f>
        <v>64564</v>
      </c>
      <c r="H112" s="76">
        <f>SUM(H113)</f>
        <v>60000</v>
      </c>
      <c r="I112" s="76">
        <f>SUM(I113)</f>
        <v>67500</v>
      </c>
      <c r="J112" s="76">
        <f>SUM(J113)</f>
        <v>67500</v>
      </c>
      <c r="K112" s="76">
        <f>SUM(K113)</f>
        <v>67500</v>
      </c>
    </row>
    <row r="113" spans="1:11" s="6" customFormat="1" ht="28.5" customHeight="1">
      <c r="A113" s="175">
        <v>32911</v>
      </c>
      <c r="B113" s="176"/>
      <c r="C113" s="163" t="s">
        <v>152</v>
      </c>
      <c r="D113" s="163"/>
      <c r="E113" s="163"/>
      <c r="F113" s="163"/>
      <c r="G113" s="79">
        <v>64564</v>
      </c>
      <c r="H113" s="79">
        <v>60000</v>
      </c>
      <c r="I113" s="78">
        <v>67500</v>
      </c>
      <c r="J113" s="78">
        <v>67500</v>
      </c>
      <c r="K113" s="78">
        <v>67500</v>
      </c>
    </row>
    <row r="114" spans="1:11" s="4" customFormat="1" ht="18" customHeight="1">
      <c r="A114" s="158">
        <v>3292</v>
      </c>
      <c r="B114" s="158"/>
      <c r="C114" s="158" t="s">
        <v>72</v>
      </c>
      <c r="D114" s="158"/>
      <c r="E114" s="158"/>
      <c r="F114" s="158"/>
      <c r="G114" s="72">
        <f>SUM(G115:G117)</f>
        <v>98616</v>
      </c>
      <c r="H114" s="72">
        <f>SUM(H115:H117)</f>
        <v>95000</v>
      </c>
      <c r="I114" s="72">
        <f>SUM(I115:I117)</f>
        <v>95000</v>
      </c>
      <c r="J114" s="72">
        <f>SUM(J115:J117)</f>
        <v>95000</v>
      </c>
      <c r="K114" s="72">
        <f>SUM(K115:K117)</f>
        <v>95000</v>
      </c>
    </row>
    <row r="115" spans="1:11" s="6" customFormat="1" ht="33" customHeight="1">
      <c r="A115" s="175">
        <v>32921</v>
      </c>
      <c r="B115" s="176"/>
      <c r="C115" s="164" t="s">
        <v>153</v>
      </c>
      <c r="D115" s="165"/>
      <c r="E115" s="165"/>
      <c r="F115" s="166"/>
      <c r="G115" s="80">
        <v>46699</v>
      </c>
      <c r="H115" s="80">
        <v>38000</v>
      </c>
      <c r="I115" s="78">
        <v>38000</v>
      </c>
      <c r="J115" s="78">
        <v>38000</v>
      </c>
      <c r="K115" s="78">
        <v>38000</v>
      </c>
    </row>
    <row r="116" spans="1:11" s="6" customFormat="1" ht="18" customHeight="1">
      <c r="A116" s="175">
        <v>32922</v>
      </c>
      <c r="B116" s="176"/>
      <c r="C116" s="175" t="s">
        <v>154</v>
      </c>
      <c r="D116" s="194"/>
      <c r="E116" s="194"/>
      <c r="F116" s="176"/>
      <c r="G116" s="86">
        <v>29186</v>
      </c>
      <c r="H116" s="86">
        <v>30000</v>
      </c>
      <c r="I116" s="78">
        <v>30000</v>
      </c>
      <c r="J116" s="78">
        <v>30000</v>
      </c>
      <c r="K116" s="78">
        <v>30000</v>
      </c>
    </row>
    <row r="117" spans="1:11" s="6" customFormat="1" ht="18" customHeight="1">
      <c r="A117" s="175">
        <v>32923</v>
      </c>
      <c r="B117" s="176"/>
      <c r="C117" s="175" t="s">
        <v>155</v>
      </c>
      <c r="D117" s="194"/>
      <c r="E117" s="194"/>
      <c r="F117" s="176"/>
      <c r="G117" s="86">
        <v>22731</v>
      </c>
      <c r="H117" s="86">
        <v>27000</v>
      </c>
      <c r="I117" s="78">
        <v>27000</v>
      </c>
      <c r="J117" s="78">
        <v>27000</v>
      </c>
      <c r="K117" s="78">
        <v>27000</v>
      </c>
    </row>
    <row r="118" spans="1:11" s="4" customFormat="1" ht="16.5" customHeight="1">
      <c r="A118" s="158">
        <v>3293</v>
      </c>
      <c r="B118" s="158"/>
      <c r="C118" s="158" t="s">
        <v>73</v>
      </c>
      <c r="D118" s="158"/>
      <c r="E118" s="158"/>
      <c r="F118" s="158"/>
      <c r="G118" s="72">
        <f>SUM(G119)</f>
        <v>9013</v>
      </c>
      <c r="H118" s="72">
        <f>SUM(H119)</f>
        <v>15000</v>
      </c>
      <c r="I118" s="72">
        <f>SUM(I119)</f>
        <v>15000</v>
      </c>
      <c r="J118" s="72">
        <f>SUM(J119)</f>
        <v>10000</v>
      </c>
      <c r="K118" s="72">
        <f>SUM(K119)</f>
        <v>10000</v>
      </c>
    </row>
    <row r="119" spans="1:11" s="6" customFormat="1" ht="16.5" customHeight="1">
      <c r="A119" s="175">
        <v>32931</v>
      </c>
      <c r="B119" s="176"/>
      <c r="C119" s="175" t="s">
        <v>73</v>
      </c>
      <c r="D119" s="194"/>
      <c r="E119" s="194"/>
      <c r="F119" s="176"/>
      <c r="G119" s="86">
        <v>9013</v>
      </c>
      <c r="H119" s="86">
        <v>15000</v>
      </c>
      <c r="I119" s="78">
        <v>15000</v>
      </c>
      <c r="J119" s="78">
        <v>10000</v>
      </c>
      <c r="K119" s="78">
        <v>10000</v>
      </c>
    </row>
    <row r="120" spans="1:11" s="4" customFormat="1" ht="12.75">
      <c r="A120" s="158">
        <v>3294</v>
      </c>
      <c r="B120" s="158"/>
      <c r="C120" s="158" t="s">
        <v>74</v>
      </c>
      <c r="D120" s="158"/>
      <c r="E120" s="158"/>
      <c r="F120" s="158"/>
      <c r="G120" s="72">
        <f>SUM(G121)</f>
        <v>9904</v>
      </c>
      <c r="H120" s="72">
        <f>SUM(H121)</f>
        <v>10000</v>
      </c>
      <c r="I120" s="72">
        <f>SUM(I121)</f>
        <v>10000</v>
      </c>
      <c r="J120" s="72">
        <f>SUM(J121)</f>
        <v>10000</v>
      </c>
      <c r="K120" s="72">
        <f>SUM(K121)</f>
        <v>10000</v>
      </c>
    </row>
    <row r="121" spans="1:11" s="6" customFormat="1" ht="12.75">
      <c r="A121" s="175">
        <v>32941</v>
      </c>
      <c r="B121" s="176"/>
      <c r="C121" s="175" t="s">
        <v>156</v>
      </c>
      <c r="D121" s="194"/>
      <c r="E121" s="194"/>
      <c r="F121" s="176"/>
      <c r="G121" s="86">
        <v>9904</v>
      </c>
      <c r="H121" s="86">
        <v>10000</v>
      </c>
      <c r="I121" s="78">
        <v>10000</v>
      </c>
      <c r="J121" s="78">
        <v>10000</v>
      </c>
      <c r="K121" s="78">
        <v>10000</v>
      </c>
    </row>
    <row r="122" spans="1:11" s="4" customFormat="1" ht="12.75">
      <c r="A122" s="158">
        <v>3295</v>
      </c>
      <c r="B122" s="158"/>
      <c r="C122" s="158" t="s">
        <v>75</v>
      </c>
      <c r="D122" s="158"/>
      <c r="E122" s="158"/>
      <c r="F122" s="158"/>
      <c r="G122" s="72">
        <f>SUM(G123:G125)</f>
        <v>11347</v>
      </c>
      <c r="H122" s="72">
        <f>SUM(H123:H125)</f>
        <v>17400</v>
      </c>
      <c r="I122" s="72">
        <f>SUM(I123:I125)</f>
        <v>15200</v>
      </c>
      <c r="J122" s="72">
        <f>SUM(J123:J125)</f>
        <v>11200</v>
      </c>
      <c r="K122" s="72">
        <f>SUM(K123:K125)</f>
        <v>11200</v>
      </c>
    </row>
    <row r="123" spans="1:11" s="6" customFormat="1" ht="12.75">
      <c r="A123" s="194">
        <v>32953</v>
      </c>
      <c r="B123" s="176"/>
      <c r="C123" s="175" t="s">
        <v>157</v>
      </c>
      <c r="D123" s="194"/>
      <c r="E123" s="194"/>
      <c r="F123" s="176"/>
      <c r="G123" s="86">
        <v>472</v>
      </c>
      <c r="H123" s="86">
        <v>4000</v>
      </c>
      <c r="I123" s="78">
        <v>4000</v>
      </c>
      <c r="J123" s="78">
        <v>0</v>
      </c>
      <c r="K123" s="78">
        <v>0</v>
      </c>
    </row>
    <row r="124" spans="1:11" s="6" customFormat="1" ht="39.75" customHeight="1">
      <c r="A124" s="194">
        <v>32955</v>
      </c>
      <c r="B124" s="176"/>
      <c r="C124" s="164" t="s">
        <v>158</v>
      </c>
      <c r="D124" s="165"/>
      <c r="E124" s="165"/>
      <c r="F124" s="166"/>
      <c r="G124" s="80">
        <v>10875</v>
      </c>
      <c r="H124" s="80">
        <v>12400</v>
      </c>
      <c r="I124" s="78">
        <v>10200</v>
      </c>
      <c r="J124" s="78">
        <v>10200</v>
      </c>
      <c r="K124" s="78">
        <v>10200</v>
      </c>
    </row>
    <row r="125" spans="1:11" s="6" customFormat="1" ht="12.75">
      <c r="A125" s="175">
        <v>32959</v>
      </c>
      <c r="B125" s="176"/>
      <c r="C125" s="175" t="s">
        <v>159</v>
      </c>
      <c r="D125" s="194"/>
      <c r="E125" s="194"/>
      <c r="F125" s="176"/>
      <c r="G125" s="86">
        <v>0</v>
      </c>
      <c r="H125" s="86">
        <v>1000</v>
      </c>
      <c r="I125" s="78">
        <v>1000</v>
      </c>
      <c r="J125" s="78">
        <v>1000</v>
      </c>
      <c r="K125" s="78">
        <v>1000</v>
      </c>
    </row>
    <row r="126" spans="1:11" s="106" customFormat="1" ht="12.75">
      <c r="A126" s="195">
        <v>3296</v>
      </c>
      <c r="B126" s="196"/>
      <c r="C126" s="195" t="s">
        <v>248</v>
      </c>
      <c r="D126" s="202"/>
      <c r="E126" s="202"/>
      <c r="F126" s="196"/>
      <c r="G126" s="89">
        <f>SUM(G127)</f>
        <v>0</v>
      </c>
      <c r="H126" s="89">
        <f>SUM(H127)</f>
        <v>30300</v>
      </c>
      <c r="I126" s="89">
        <f>SUM(I127)</f>
        <v>0</v>
      </c>
      <c r="J126" s="89">
        <f>SUM(J127)</f>
        <v>0</v>
      </c>
      <c r="K126" s="89">
        <f>SUM(K127)</f>
        <v>0</v>
      </c>
    </row>
    <row r="127" spans="1:11" s="6" customFormat="1" ht="12.75">
      <c r="A127" s="175">
        <v>32961</v>
      </c>
      <c r="B127" s="176"/>
      <c r="C127" s="175" t="s">
        <v>248</v>
      </c>
      <c r="D127" s="194"/>
      <c r="E127" s="194"/>
      <c r="F127" s="176"/>
      <c r="G127" s="86">
        <v>0</v>
      </c>
      <c r="H127" s="86">
        <v>30300</v>
      </c>
      <c r="I127" s="86">
        <v>0</v>
      </c>
      <c r="J127" s="86">
        <v>0</v>
      </c>
      <c r="K127" s="86">
        <v>0</v>
      </c>
    </row>
    <row r="128" spans="1:11" s="4" customFormat="1" ht="26.25" customHeight="1">
      <c r="A128" s="158">
        <v>3299</v>
      </c>
      <c r="B128" s="158"/>
      <c r="C128" s="172" t="s">
        <v>71</v>
      </c>
      <c r="D128" s="173"/>
      <c r="E128" s="173"/>
      <c r="F128" s="174"/>
      <c r="G128" s="85">
        <f>SUM(G129)</f>
        <v>54089</v>
      </c>
      <c r="H128" s="85">
        <f>SUM(H129)</f>
        <v>60000</v>
      </c>
      <c r="I128" s="85">
        <f>SUM(I129)</f>
        <v>50000</v>
      </c>
      <c r="J128" s="85">
        <f>SUM(J129)</f>
        <v>25000</v>
      </c>
      <c r="K128" s="85">
        <f>SUM(K129)</f>
        <v>25000</v>
      </c>
    </row>
    <row r="129" spans="1:11" s="6" customFormat="1" ht="26.25" customHeight="1">
      <c r="A129" s="175">
        <v>32999</v>
      </c>
      <c r="B129" s="176"/>
      <c r="C129" s="164" t="s">
        <v>71</v>
      </c>
      <c r="D129" s="165"/>
      <c r="E129" s="165"/>
      <c r="F129" s="166"/>
      <c r="G129" s="80">
        <v>54089</v>
      </c>
      <c r="H129" s="80">
        <v>60000</v>
      </c>
      <c r="I129" s="78">
        <v>50000</v>
      </c>
      <c r="J129" s="78">
        <v>25000</v>
      </c>
      <c r="K129" s="78">
        <v>25000</v>
      </c>
    </row>
    <row r="130" spans="1:11" s="4" customFormat="1" ht="18" customHeight="1">
      <c r="A130" s="158">
        <v>34</v>
      </c>
      <c r="B130" s="158"/>
      <c r="C130" s="158" t="s">
        <v>76</v>
      </c>
      <c r="D130" s="158"/>
      <c r="E130" s="158"/>
      <c r="F130" s="158"/>
      <c r="G130" s="72">
        <f>SUM(G131+G134)</f>
        <v>132875</v>
      </c>
      <c r="H130" s="72">
        <f>SUM(H131+H134)</f>
        <v>120500</v>
      </c>
      <c r="I130" s="72">
        <f>SUM(I131+I134)</f>
        <v>85500</v>
      </c>
      <c r="J130" s="72">
        <f>SUM(J131+J134)</f>
        <v>54550</v>
      </c>
      <c r="K130" s="72">
        <f>SUM(K131+K134)</f>
        <v>31500</v>
      </c>
    </row>
    <row r="131" spans="1:11" s="9" customFormat="1" ht="30" customHeight="1">
      <c r="A131" s="159">
        <v>342</v>
      </c>
      <c r="B131" s="159"/>
      <c r="C131" s="199" t="s">
        <v>77</v>
      </c>
      <c r="D131" s="200"/>
      <c r="E131" s="200"/>
      <c r="F131" s="201"/>
      <c r="G131" s="90">
        <f aca="true" t="shared" si="2" ref="G131:K132">SUM(G132)</f>
        <v>122413</v>
      </c>
      <c r="H131" s="90">
        <f t="shared" si="2"/>
        <v>97000</v>
      </c>
      <c r="I131" s="90">
        <f t="shared" si="2"/>
        <v>65000</v>
      </c>
      <c r="J131" s="90">
        <f t="shared" si="2"/>
        <v>40000</v>
      </c>
      <c r="K131" s="90">
        <f t="shared" si="2"/>
        <v>19000</v>
      </c>
    </row>
    <row r="132" spans="1:11" s="4" customFormat="1" ht="52.5" customHeight="1">
      <c r="A132" s="158">
        <v>3423</v>
      </c>
      <c r="B132" s="158"/>
      <c r="C132" s="157" t="s">
        <v>78</v>
      </c>
      <c r="D132" s="157"/>
      <c r="E132" s="157"/>
      <c r="F132" s="157"/>
      <c r="G132" s="76">
        <f t="shared" si="2"/>
        <v>122413</v>
      </c>
      <c r="H132" s="76">
        <f t="shared" si="2"/>
        <v>97000</v>
      </c>
      <c r="I132" s="76">
        <f t="shared" si="2"/>
        <v>65000</v>
      </c>
      <c r="J132" s="73">
        <f t="shared" si="2"/>
        <v>40000</v>
      </c>
      <c r="K132" s="73">
        <f t="shared" si="2"/>
        <v>19000</v>
      </c>
    </row>
    <row r="133" spans="1:11" s="6" customFormat="1" ht="39" customHeight="1">
      <c r="A133" s="175">
        <v>34233</v>
      </c>
      <c r="B133" s="176"/>
      <c r="C133" s="163" t="s">
        <v>160</v>
      </c>
      <c r="D133" s="163"/>
      <c r="E133" s="163"/>
      <c r="F133" s="163"/>
      <c r="G133" s="79">
        <v>122413</v>
      </c>
      <c r="H133" s="79">
        <v>97000</v>
      </c>
      <c r="I133" s="78">
        <v>65000</v>
      </c>
      <c r="J133" s="78">
        <v>40000</v>
      </c>
      <c r="K133" s="78">
        <v>19000</v>
      </c>
    </row>
    <row r="134" spans="1:11" s="4" customFormat="1" ht="12.75">
      <c r="A134" s="158">
        <v>343</v>
      </c>
      <c r="B134" s="158"/>
      <c r="C134" s="158" t="s">
        <v>79</v>
      </c>
      <c r="D134" s="158"/>
      <c r="E134" s="158"/>
      <c r="F134" s="158"/>
      <c r="G134" s="72">
        <f>SUM(G135+G140+G138)</f>
        <v>10462</v>
      </c>
      <c r="H134" s="72">
        <f>SUM(H135+H140+H138)</f>
        <v>23500</v>
      </c>
      <c r="I134" s="72">
        <f>SUM(I135+I140)</f>
        <v>20500</v>
      </c>
      <c r="J134" s="72">
        <f>SUM(J135+J140)</f>
        <v>14550</v>
      </c>
      <c r="K134" s="72">
        <f>SUM(K135+K140)</f>
        <v>12500</v>
      </c>
    </row>
    <row r="135" spans="1:11" s="4" customFormat="1" ht="24.75" customHeight="1">
      <c r="A135" s="158">
        <v>3431</v>
      </c>
      <c r="B135" s="158"/>
      <c r="C135" s="172" t="s">
        <v>91</v>
      </c>
      <c r="D135" s="173"/>
      <c r="E135" s="173"/>
      <c r="F135" s="174"/>
      <c r="G135" s="85">
        <f>SUM(G136:G137)</f>
        <v>10312</v>
      </c>
      <c r="H135" s="85">
        <f>SUM(H136:H137)</f>
        <v>18400</v>
      </c>
      <c r="I135" s="85">
        <f>SUM(I136:I137)</f>
        <v>18500</v>
      </c>
      <c r="J135" s="73">
        <f>SUM(J136:J137)</f>
        <v>12550</v>
      </c>
      <c r="K135" s="73">
        <f>SUM(K136:K137)</f>
        <v>10500</v>
      </c>
    </row>
    <row r="136" spans="1:11" s="6" customFormat="1" ht="24.75" customHeight="1">
      <c r="A136" s="197">
        <v>34311</v>
      </c>
      <c r="B136" s="198"/>
      <c r="C136" s="164" t="s">
        <v>161</v>
      </c>
      <c r="D136" s="165"/>
      <c r="E136" s="165"/>
      <c r="F136" s="166"/>
      <c r="G136" s="80">
        <v>280</v>
      </c>
      <c r="H136" s="80">
        <v>400</v>
      </c>
      <c r="I136" s="78">
        <v>500</v>
      </c>
      <c r="J136" s="78">
        <v>500</v>
      </c>
      <c r="K136" s="78">
        <v>500</v>
      </c>
    </row>
    <row r="137" spans="1:11" s="6" customFormat="1" ht="24.75" customHeight="1">
      <c r="A137" s="197">
        <v>34312</v>
      </c>
      <c r="B137" s="198"/>
      <c r="C137" s="164" t="s">
        <v>162</v>
      </c>
      <c r="D137" s="165"/>
      <c r="E137" s="165"/>
      <c r="F137" s="166"/>
      <c r="G137" s="80">
        <v>10032</v>
      </c>
      <c r="H137" s="80">
        <v>18000</v>
      </c>
      <c r="I137" s="78">
        <v>18000</v>
      </c>
      <c r="J137" s="78">
        <v>12050</v>
      </c>
      <c r="K137" s="78">
        <v>10000</v>
      </c>
    </row>
    <row r="138" spans="1:11" s="4" customFormat="1" ht="24.75" customHeight="1">
      <c r="A138" s="195">
        <v>3433</v>
      </c>
      <c r="B138" s="196"/>
      <c r="C138" s="172" t="s">
        <v>200</v>
      </c>
      <c r="D138" s="173"/>
      <c r="E138" s="173"/>
      <c r="F138" s="174"/>
      <c r="G138" s="85">
        <f>SUM(G139)</f>
        <v>5</v>
      </c>
      <c r="H138" s="85">
        <f>SUM(H139)</f>
        <v>100</v>
      </c>
      <c r="I138" s="85">
        <f>SUM(I139)</f>
        <v>50</v>
      </c>
      <c r="J138" s="85">
        <f>SUM(J139)</f>
        <v>0</v>
      </c>
      <c r="K138" s="85">
        <f>SUM(K139)</f>
        <v>0</v>
      </c>
    </row>
    <row r="139" spans="1:11" s="6" customFormat="1" ht="24.75" customHeight="1">
      <c r="A139" s="175">
        <v>34333</v>
      </c>
      <c r="B139" s="176"/>
      <c r="C139" s="164" t="s">
        <v>201</v>
      </c>
      <c r="D139" s="165"/>
      <c r="E139" s="165"/>
      <c r="F139" s="166"/>
      <c r="G139" s="80">
        <v>5</v>
      </c>
      <c r="H139" s="80">
        <v>100</v>
      </c>
      <c r="I139" s="91">
        <v>50</v>
      </c>
      <c r="J139" s="78">
        <v>0</v>
      </c>
      <c r="K139" s="78">
        <v>0</v>
      </c>
    </row>
    <row r="140" spans="1:11" s="4" customFormat="1" ht="26.25" customHeight="1">
      <c r="A140" s="158">
        <v>3434</v>
      </c>
      <c r="B140" s="158"/>
      <c r="C140" s="172" t="s">
        <v>80</v>
      </c>
      <c r="D140" s="173"/>
      <c r="E140" s="173"/>
      <c r="F140" s="174"/>
      <c r="G140" s="85">
        <f>SUM(G141)</f>
        <v>145</v>
      </c>
      <c r="H140" s="85">
        <f>SUM(H141)</f>
        <v>5000</v>
      </c>
      <c r="I140" s="85">
        <f>SUM(I141)</f>
        <v>2000</v>
      </c>
      <c r="J140" s="85">
        <f>SUM(J141)</f>
        <v>2000</v>
      </c>
      <c r="K140" s="85">
        <f>SUM(K141)</f>
        <v>2000</v>
      </c>
    </row>
    <row r="141" spans="1:11" s="6" customFormat="1" ht="26.25" customHeight="1">
      <c r="A141" s="175">
        <v>34349</v>
      </c>
      <c r="B141" s="176"/>
      <c r="C141" s="164" t="s">
        <v>80</v>
      </c>
      <c r="D141" s="165"/>
      <c r="E141" s="165"/>
      <c r="F141" s="166"/>
      <c r="G141" s="80">
        <v>145</v>
      </c>
      <c r="H141" s="80">
        <v>5000</v>
      </c>
      <c r="I141" s="78">
        <v>2000</v>
      </c>
      <c r="J141" s="78">
        <v>2000</v>
      </c>
      <c r="K141" s="78">
        <v>2000</v>
      </c>
    </row>
    <row r="142" spans="1:11" s="4" customFormat="1" ht="26.25" customHeight="1">
      <c r="A142" s="177">
        <v>36</v>
      </c>
      <c r="B142" s="178"/>
      <c r="C142" s="184" t="s">
        <v>249</v>
      </c>
      <c r="D142" s="185"/>
      <c r="E142" s="185"/>
      <c r="F142" s="186"/>
      <c r="G142" s="109">
        <f aca="true" t="shared" si="3" ref="G142:K144">SUM(G143)</f>
        <v>0</v>
      </c>
      <c r="H142" s="109">
        <f t="shared" si="3"/>
        <v>150000</v>
      </c>
      <c r="I142" s="109">
        <f t="shared" si="3"/>
        <v>0</v>
      </c>
      <c r="J142" s="109">
        <f t="shared" si="3"/>
        <v>0</v>
      </c>
      <c r="K142" s="109">
        <f t="shared" si="3"/>
        <v>0</v>
      </c>
    </row>
    <row r="143" spans="1:11" s="4" customFormat="1" ht="26.25" customHeight="1">
      <c r="A143" s="195">
        <v>369</v>
      </c>
      <c r="B143" s="196"/>
      <c r="C143" s="172" t="s">
        <v>250</v>
      </c>
      <c r="D143" s="173"/>
      <c r="E143" s="173"/>
      <c r="F143" s="174"/>
      <c r="G143" s="110">
        <f t="shared" si="3"/>
        <v>0</v>
      </c>
      <c r="H143" s="110">
        <f t="shared" si="3"/>
        <v>150000</v>
      </c>
      <c r="I143" s="110">
        <f t="shared" si="3"/>
        <v>0</v>
      </c>
      <c r="J143" s="110">
        <f t="shared" si="3"/>
        <v>0</v>
      </c>
      <c r="K143" s="110">
        <f t="shared" si="3"/>
        <v>0</v>
      </c>
    </row>
    <row r="144" spans="1:11" s="4" customFormat="1" ht="32.25" customHeight="1">
      <c r="A144" s="195">
        <v>3691</v>
      </c>
      <c r="B144" s="196"/>
      <c r="C144" s="172" t="s">
        <v>251</v>
      </c>
      <c r="D144" s="173"/>
      <c r="E144" s="173"/>
      <c r="F144" s="174"/>
      <c r="G144" s="110">
        <f t="shared" si="3"/>
        <v>0</v>
      </c>
      <c r="H144" s="110">
        <f t="shared" si="3"/>
        <v>150000</v>
      </c>
      <c r="I144" s="110">
        <f t="shared" si="3"/>
        <v>0</v>
      </c>
      <c r="J144" s="110">
        <f t="shared" si="3"/>
        <v>0</v>
      </c>
      <c r="K144" s="110">
        <f t="shared" si="3"/>
        <v>0</v>
      </c>
    </row>
    <row r="145" spans="1:11" s="6" customFormat="1" ht="26.25" customHeight="1">
      <c r="A145" s="175">
        <v>36911</v>
      </c>
      <c r="B145" s="176"/>
      <c r="C145" s="164" t="s">
        <v>251</v>
      </c>
      <c r="D145" s="165"/>
      <c r="E145" s="165"/>
      <c r="F145" s="166"/>
      <c r="G145" s="107">
        <v>0</v>
      </c>
      <c r="H145" s="107">
        <v>150000</v>
      </c>
      <c r="I145" s="108">
        <v>0</v>
      </c>
      <c r="J145" s="108">
        <v>0</v>
      </c>
      <c r="K145" s="108">
        <v>0</v>
      </c>
    </row>
    <row r="146" spans="1:11" s="4" customFormat="1" ht="24.75" customHeight="1">
      <c r="A146" s="171">
        <v>4</v>
      </c>
      <c r="B146" s="171"/>
      <c r="C146" s="162" t="s">
        <v>81</v>
      </c>
      <c r="D146" s="162"/>
      <c r="E146" s="162"/>
      <c r="F146" s="162"/>
      <c r="G146" s="82">
        <f>SUM(G147)</f>
        <v>306491</v>
      </c>
      <c r="H146" s="82">
        <f>SUM(H147)</f>
        <v>1942483</v>
      </c>
      <c r="I146" s="82">
        <f>SUM(I147)</f>
        <v>476700</v>
      </c>
      <c r="J146" s="82">
        <f>SUM(J147)</f>
        <v>70000</v>
      </c>
      <c r="K146" s="82">
        <f>SUM(K147)</f>
        <v>70000</v>
      </c>
    </row>
    <row r="147" spans="1:11" s="4" customFormat="1" ht="26.25" customHeight="1">
      <c r="A147" s="158">
        <v>42</v>
      </c>
      <c r="B147" s="158"/>
      <c r="C147" s="157" t="s">
        <v>82</v>
      </c>
      <c r="D147" s="157"/>
      <c r="E147" s="157"/>
      <c r="F147" s="157"/>
      <c r="G147" s="76">
        <f>SUM(G148+G159)</f>
        <v>306491</v>
      </c>
      <c r="H147" s="76">
        <f>SUM(H148+H159)</f>
        <v>1942483</v>
      </c>
      <c r="I147" s="76">
        <f>SUM(I148+I159)</f>
        <v>476700</v>
      </c>
      <c r="J147" s="76">
        <f>SUM(J148+J159)</f>
        <v>70000</v>
      </c>
      <c r="K147" s="76">
        <f>SUM(K148+K159)</f>
        <v>70000</v>
      </c>
    </row>
    <row r="148" spans="1:11" s="9" customFormat="1" ht="12.75">
      <c r="A148" s="159">
        <v>422</v>
      </c>
      <c r="B148" s="159"/>
      <c r="C148" s="159" t="s">
        <v>83</v>
      </c>
      <c r="D148" s="159"/>
      <c r="E148" s="159"/>
      <c r="F148" s="159"/>
      <c r="G148" s="74">
        <f>SUM(G149+G154+G152+G157)</f>
        <v>181491</v>
      </c>
      <c r="H148" s="74">
        <f>SUM(H149+H154+H152+H157)</f>
        <v>1942483</v>
      </c>
      <c r="I148" s="74">
        <f>SUM(I149+I154+I157)</f>
        <v>326700</v>
      </c>
      <c r="J148" s="74">
        <f>SUM(J149+J154+J157)</f>
        <v>70000</v>
      </c>
      <c r="K148" s="74">
        <f>SUM(K149+K154+K157)</f>
        <v>70000</v>
      </c>
    </row>
    <row r="149" spans="1:11" s="4" customFormat="1" ht="12.75">
      <c r="A149" s="158">
        <v>4221</v>
      </c>
      <c r="B149" s="158"/>
      <c r="C149" s="158" t="s">
        <v>84</v>
      </c>
      <c r="D149" s="158"/>
      <c r="E149" s="158"/>
      <c r="F149" s="158"/>
      <c r="G149" s="72">
        <f>SUM(G150:G151)</f>
        <v>34437</v>
      </c>
      <c r="H149" s="72">
        <f>SUM(H150:H151)</f>
        <v>71522</v>
      </c>
      <c r="I149" s="72">
        <f>SUM(I150:I151)</f>
        <v>28700</v>
      </c>
      <c r="J149" s="73">
        <f>SUM(J150)</f>
        <v>20000</v>
      </c>
      <c r="K149" s="73">
        <f>SUM(K150)</f>
        <v>20000</v>
      </c>
    </row>
    <row r="150" spans="1:11" s="6" customFormat="1" ht="12.75">
      <c r="A150" s="175">
        <v>42211</v>
      </c>
      <c r="B150" s="176"/>
      <c r="C150" s="175" t="s">
        <v>163</v>
      </c>
      <c r="D150" s="194"/>
      <c r="E150" s="194"/>
      <c r="F150" s="176"/>
      <c r="G150" s="86">
        <v>20027</v>
      </c>
      <c r="H150" s="86">
        <v>71522</v>
      </c>
      <c r="I150" s="78">
        <v>28700</v>
      </c>
      <c r="J150" s="78">
        <v>20000</v>
      </c>
      <c r="K150" s="78">
        <v>20000</v>
      </c>
    </row>
    <row r="151" spans="1:11" s="6" customFormat="1" ht="24.75" customHeight="1">
      <c r="A151" s="175">
        <v>42212</v>
      </c>
      <c r="B151" s="176"/>
      <c r="C151" s="164" t="s">
        <v>193</v>
      </c>
      <c r="D151" s="165"/>
      <c r="E151" s="165"/>
      <c r="F151" s="166"/>
      <c r="G151" s="80">
        <v>14410</v>
      </c>
      <c r="H151" s="86">
        <v>0</v>
      </c>
      <c r="I151" s="78">
        <v>0</v>
      </c>
      <c r="J151" s="78">
        <v>0</v>
      </c>
      <c r="K151" s="78">
        <v>0</v>
      </c>
    </row>
    <row r="152" spans="1:11" s="4" customFormat="1" ht="13.5" customHeight="1">
      <c r="A152" s="195">
        <v>4223</v>
      </c>
      <c r="B152" s="196"/>
      <c r="C152" s="172" t="s">
        <v>236</v>
      </c>
      <c r="D152" s="173"/>
      <c r="E152" s="173"/>
      <c r="F152" s="174"/>
      <c r="G152" s="85">
        <f>SUM(G153)</f>
        <v>4520</v>
      </c>
      <c r="H152" s="89">
        <f>SUM(H153)</f>
        <v>16970</v>
      </c>
      <c r="I152" s="89">
        <f>SUM(I153)</f>
        <v>0</v>
      </c>
      <c r="J152" s="73">
        <f>SUM(J153)</f>
        <v>0</v>
      </c>
      <c r="K152" s="73">
        <f>SUM(K153)</f>
        <v>0</v>
      </c>
    </row>
    <row r="153" spans="1:11" s="6" customFormat="1" ht="24.75" customHeight="1">
      <c r="A153" s="175">
        <v>42231</v>
      </c>
      <c r="B153" s="176"/>
      <c r="C153" s="164" t="s">
        <v>237</v>
      </c>
      <c r="D153" s="165"/>
      <c r="E153" s="165"/>
      <c r="F153" s="166"/>
      <c r="G153" s="80">
        <v>4520</v>
      </c>
      <c r="H153" s="86">
        <v>16970</v>
      </c>
      <c r="I153" s="91">
        <v>0</v>
      </c>
      <c r="J153" s="78">
        <v>0</v>
      </c>
      <c r="K153" s="78">
        <v>0</v>
      </c>
    </row>
    <row r="154" spans="1:11" s="4" customFormat="1" ht="26.25" customHeight="1">
      <c r="A154" s="158">
        <v>4224</v>
      </c>
      <c r="B154" s="158"/>
      <c r="C154" s="172" t="s">
        <v>85</v>
      </c>
      <c r="D154" s="173"/>
      <c r="E154" s="173"/>
      <c r="F154" s="174"/>
      <c r="G154" s="85">
        <f>SUM(G156+G155)</f>
        <v>126581</v>
      </c>
      <c r="H154" s="85">
        <f>SUM(H156+H155)</f>
        <v>1835354</v>
      </c>
      <c r="I154" s="85">
        <f>SUM(I156+I155)</f>
        <v>289000</v>
      </c>
      <c r="J154" s="73">
        <f>SUM(J156)</f>
        <v>50000</v>
      </c>
      <c r="K154" s="73">
        <f>SUM(K156)</f>
        <v>50000</v>
      </c>
    </row>
    <row r="155" spans="1:11" s="6" customFormat="1" ht="16.5" customHeight="1">
      <c r="A155" s="175">
        <v>42241</v>
      </c>
      <c r="B155" s="176"/>
      <c r="C155" s="164" t="s">
        <v>189</v>
      </c>
      <c r="D155" s="165"/>
      <c r="E155" s="165"/>
      <c r="F155" s="166"/>
      <c r="G155" s="80">
        <v>0</v>
      </c>
      <c r="H155" s="80">
        <v>0</v>
      </c>
      <c r="I155" s="80">
        <v>0</v>
      </c>
      <c r="J155" s="78">
        <v>0</v>
      </c>
      <c r="K155" s="78">
        <v>0</v>
      </c>
    </row>
    <row r="156" spans="1:11" s="6" customFormat="1" ht="12.75">
      <c r="A156" s="175">
        <v>42242</v>
      </c>
      <c r="B156" s="176"/>
      <c r="C156" s="175" t="s">
        <v>164</v>
      </c>
      <c r="D156" s="194"/>
      <c r="E156" s="194"/>
      <c r="F156" s="176"/>
      <c r="G156" s="86">
        <v>126581</v>
      </c>
      <c r="H156" s="86">
        <v>1835354</v>
      </c>
      <c r="I156" s="78">
        <v>289000</v>
      </c>
      <c r="J156" s="78">
        <v>50000</v>
      </c>
      <c r="K156" s="78">
        <v>50000</v>
      </c>
    </row>
    <row r="157" spans="1:11" s="4" customFormat="1" ht="26.25" customHeight="1">
      <c r="A157" s="195">
        <v>4227</v>
      </c>
      <c r="B157" s="196"/>
      <c r="C157" s="172" t="s">
        <v>238</v>
      </c>
      <c r="D157" s="173"/>
      <c r="E157" s="173"/>
      <c r="F157" s="174"/>
      <c r="G157" s="89">
        <f>SUM(G158)</f>
        <v>15953</v>
      </c>
      <c r="H157" s="89">
        <f>SUM(H158)</f>
        <v>18637</v>
      </c>
      <c r="I157" s="89">
        <f>SUM(I158)</f>
        <v>9000</v>
      </c>
      <c r="J157" s="89">
        <f>SUM(J158)</f>
        <v>0</v>
      </c>
      <c r="K157" s="89">
        <f>SUM(K158)</f>
        <v>0</v>
      </c>
    </row>
    <row r="158" spans="1:11" s="6" customFormat="1" ht="27" customHeight="1">
      <c r="A158" s="175">
        <v>42273</v>
      </c>
      <c r="B158" s="176"/>
      <c r="C158" s="164" t="s">
        <v>239</v>
      </c>
      <c r="D158" s="165"/>
      <c r="E158" s="165"/>
      <c r="F158" s="166"/>
      <c r="G158" s="86">
        <v>15953</v>
      </c>
      <c r="H158" s="86">
        <v>18637</v>
      </c>
      <c r="I158" s="91">
        <v>9000</v>
      </c>
      <c r="J158" s="91">
        <v>0</v>
      </c>
      <c r="K158" s="91">
        <v>0</v>
      </c>
    </row>
    <row r="159" spans="1:11" s="4" customFormat="1" ht="19.5" customHeight="1">
      <c r="A159" s="195">
        <v>423</v>
      </c>
      <c r="B159" s="196"/>
      <c r="C159" s="172" t="s">
        <v>188</v>
      </c>
      <c r="D159" s="173"/>
      <c r="E159" s="173"/>
      <c r="F159" s="174"/>
      <c r="G159" s="85">
        <f aca="true" t="shared" si="4" ref="G159:K160">SUM(G160)</f>
        <v>125000</v>
      </c>
      <c r="H159" s="89">
        <f t="shared" si="4"/>
        <v>0</v>
      </c>
      <c r="I159" s="89">
        <f t="shared" si="4"/>
        <v>150000</v>
      </c>
      <c r="J159" s="89">
        <f t="shared" si="4"/>
        <v>0</v>
      </c>
      <c r="K159" s="89">
        <f t="shared" si="4"/>
        <v>0</v>
      </c>
    </row>
    <row r="160" spans="1:11" s="4" customFormat="1" ht="21.75" customHeight="1">
      <c r="A160" s="195">
        <v>4231</v>
      </c>
      <c r="B160" s="196"/>
      <c r="C160" s="172" t="s">
        <v>30</v>
      </c>
      <c r="D160" s="173"/>
      <c r="E160" s="173"/>
      <c r="F160" s="174"/>
      <c r="G160" s="85">
        <f t="shared" si="4"/>
        <v>125000</v>
      </c>
      <c r="H160" s="89">
        <f t="shared" si="4"/>
        <v>0</v>
      </c>
      <c r="I160" s="89">
        <f t="shared" si="4"/>
        <v>150000</v>
      </c>
      <c r="J160" s="89">
        <f t="shared" si="4"/>
        <v>0</v>
      </c>
      <c r="K160" s="89">
        <f t="shared" si="4"/>
        <v>0</v>
      </c>
    </row>
    <row r="161" spans="1:11" s="6" customFormat="1" ht="14.25" customHeight="1">
      <c r="A161" s="175">
        <v>42311</v>
      </c>
      <c r="B161" s="176"/>
      <c r="C161" s="164" t="s">
        <v>31</v>
      </c>
      <c r="D161" s="165"/>
      <c r="E161" s="165"/>
      <c r="F161" s="166"/>
      <c r="G161" s="80">
        <v>125000</v>
      </c>
      <c r="H161" s="86">
        <v>0</v>
      </c>
      <c r="I161" s="78">
        <v>150000</v>
      </c>
      <c r="J161" s="78">
        <v>0</v>
      </c>
      <c r="K161" s="78">
        <v>0</v>
      </c>
    </row>
    <row r="162" spans="1:11" s="7" customFormat="1" ht="24.75" customHeight="1">
      <c r="A162" s="171">
        <v>5</v>
      </c>
      <c r="B162" s="171"/>
      <c r="C162" s="162" t="s">
        <v>86</v>
      </c>
      <c r="D162" s="162"/>
      <c r="E162" s="162"/>
      <c r="F162" s="162"/>
      <c r="G162" s="82">
        <f>SUM(G163)</f>
        <v>769144</v>
      </c>
      <c r="H162" s="82">
        <f>SUM(H163)</f>
        <v>760000</v>
      </c>
      <c r="I162" s="82">
        <f>SUM(I163)</f>
        <v>760000</v>
      </c>
      <c r="J162" s="67">
        <f>SUM(J163)</f>
        <v>760000</v>
      </c>
      <c r="K162" s="67">
        <f>SUM(K163)</f>
        <v>760000</v>
      </c>
    </row>
    <row r="163" spans="1:11" s="4" customFormat="1" ht="25.5" customHeight="1">
      <c r="A163" s="158">
        <v>54</v>
      </c>
      <c r="B163" s="158"/>
      <c r="C163" s="157" t="s">
        <v>87</v>
      </c>
      <c r="D163" s="157"/>
      <c r="E163" s="157"/>
      <c r="F163" s="157"/>
      <c r="G163" s="76">
        <f aca="true" t="shared" si="5" ref="G163:K165">SUM(G164)</f>
        <v>769144</v>
      </c>
      <c r="H163" s="76">
        <f t="shared" si="5"/>
        <v>760000</v>
      </c>
      <c r="I163" s="76">
        <f t="shared" si="5"/>
        <v>760000</v>
      </c>
      <c r="J163" s="76">
        <f t="shared" si="5"/>
        <v>760000</v>
      </c>
      <c r="K163" s="76">
        <f t="shared" si="5"/>
        <v>760000</v>
      </c>
    </row>
    <row r="164" spans="1:11" s="9" customFormat="1" ht="56.25" customHeight="1">
      <c r="A164" s="159">
        <v>544</v>
      </c>
      <c r="B164" s="159"/>
      <c r="C164" s="161" t="s">
        <v>88</v>
      </c>
      <c r="D164" s="161"/>
      <c r="E164" s="161"/>
      <c r="F164" s="161"/>
      <c r="G164" s="81">
        <f t="shared" si="5"/>
        <v>769144</v>
      </c>
      <c r="H164" s="81">
        <f t="shared" si="5"/>
        <v>760000</v>
      </c>
      <c r="I164" s="81">
        <f t="shared" si="5"/>
        <v>760000</v>
      </c>
      <c r="J164" s="75">
        <f>SUM(J165)</f>
        <v>760000</v>
      </c>
      <c r="K164" s="75">
        <f>SUM(K165)</f>
        <v>760000</v>
      </c>
    </row>
    <row r="165" spans="1:11" s="4" customFormat="1" ht="42.75" customHeight="1">
      <c r="A165" s="158">
        <v>5443</v>
      </c>
      <c r="B165" s="158"/>
      <c r="C165" s="157" t="s">
        <v>89</v>
      </c>
      <c r="D165" s="157"/>
      <c r="E165" s="157"/>
      <c r="F165" s="157"/>
      <c r="G165" s="76">
        <f t="shared" si="5"/>
        <v>769144</v>
      </c>
      <c r="H165" s="76">
        <f t="shared" si="5"/>
        <v>760000</v>
      </c>
      <c r="I165" s="76">
        <f t="shared" si="5"/>
        <v>760000</v>
      </c>
      <c r="J165" s="73">
        <f>SUM(J166)</f>
        <v>760000</v>
      </c>
      <c r="K165" s="73">
        <f>SUM(K166)</f>
        <v>760000</v>
      </c>
    </row>
    <row r="166" spans="1:11" ht="42.75" customHeight="1">
      <c r="A166" s="175">
        <v>54432</v>
      </c>
      <c r="B166" s="176"/>
      <c r="C166" s="163" t="s">
        <v>165</v>
      </c>
      <c r="D166" s="163"/>
      <c r="E166" s="163"/>
      <c r="F166" s="163"/>
      <c r="G166" s="79">
        <v>769144</v>
      </c>
      <c r="H166" s="79">
        <v>760000</v>
      </c>
      <c r="I166" s="78">
        <v>760000</v>
      </c>
      <c r="J166" s="78">
        <v>760000</v>
      </c>
      <c r="K166" s="78">
        <v>760000</v>
      </c>
    </row>
    <row r="167" spans="1:11" ht="18" customHeight="1">
      <c r="A167" s="207">
        <v>922</v>
      </c>
      <c r="B167" s="208"/>
      <c r="C167" s="209" t="s">
        <v>252</v>
      </c>
      <c r="D167" s="210"/>
      <c r="E167" s="210"/>
      <c r="F167" s="211"/>
      <c r="G167" s="111">
        <v>0</v>
      </c>
      <c r="H167" s="111">
        <v>897071</v>
      </c>
      <c r="I167" s="112">
        <v>100000</v>
      </c>
      <c r="J167" s="112">
        <v>100000</v>
      </c>
      <c r="K167" s="112">
        <v>100000</v>
      </c>
    </row>
    <row r="168" spans="1:11" ht="12.75">
      <c r="A168" s="170"/>
      <c r="B168" s="170"/>
      <c r="C168" s="170" t="s">
        <v>90</v>
      </c>
      <c r="D168" s="170"/>
      <c r="E168" s="170"/>
      <c r="F168" s="170"/>
      <c r="G168" s="83">
        <f>SUM(G7+G146+G162)</f>
        <v>10852418</v>
      </c>
      <c r="H168" s="83">
        <f>SUM(H7+H146+H162+H167)</f>
        <v>19800072</v>
      </c>
      <c r="I168" s="83">
        <f>SUM(I7+I146+I162+I167)</f>
        <v>16302700</v>
      </c>
      <c r="J168" s="83">
        <f>SUM(J7+J146+J162+J167)</f>
        <v>10997600</v>
      </c>
      <c r="K168" s="83">
        <f>SUM(K7+K146+K162+K167)</f>
        <v>10990000</v>
      </c>
    </row>
    <row r="170" spans="3:5" ht="12.75">
      <c r="C170" s="4"/>
      <c r="D170" s="4"/>
      <c r="E170" s="4"/>
    </row>
    <row r="172" ht="12.75">
      <c r="J172" s="4"/>
    </row>
    <row r="173" ht="12.75">
      <c r="J173" s="4"/>
    </row>
    <row r="174" ht="12.75">
      <c r="J174" s="4"/>
    </row>
    <row r="175" ht="12.75">
      <c r="J175" s="4"/>
    </row>
  </sheetData>
  <sheetProtection/>
  <mergeCells count="329">
    <mergeCell ref="A167:B167"/>
    <mergeCell ref="C167:F167"/>
    <mergeCell ref="A144:B144"/>
    <mergeCell ref="A145:B145"/>
    <mergeCell ref="C142:F142"/>
    <mergeCell ref="C143:F143"/>
    <mergeCell ref="C144:F144"/>
    <mergeCell ref="C145:F145"/>
    <mergeCell ref="A156:B156"/>
    <mergeCell ref="C156:F156"/>
    <mergeCell ref="C40:F40"/>
    <mergeCell ref="A155:B155"/>
    <mergeCell ref="C155:F155"/>
    <mergeCell ref="A58:B58"/>
    <mergeCell ref="A138:B138"/>
    <mergeCell ref="C138:F138"/>
    <mergeCell ref="A139:B139"/>
    <mergeCell ref="C139:F139"/>
    <mergeCell ref="A59:B59"/>
    <mergeCell ref="C66:F66"/>
    <mergeCell ref="A64:B64"/>
    <mergeCell ref="C67:F67"/>
    <mergeCell ref="C68:F68"/>
    <mergeCell ref="C69:F69"/>
    <mergeCell ref="C70:F70"/>
    <mergeCell ref="A72:B72"/>
    <mergeCell ref="A70:B70"/>
    <mergeCell ref="A67:B67"/>
    <mergeCell ref="A68:B68"/>
    <mergeCell ref="A69:B69"/>
    <mergeCell ref="A135:B135"/>
    <mergeCell ref="A140:B140"/>
    <mergeCell ref="C154:F154"/>
    <mergeCell ref="A154:B154"/>
    <mergeCell ref="C135:F135"/>
    <mergeCell ref="C71:F71"/>
    <mergeCell ref="A74:B74"/>
    <mergeCell ref="A73:B73"/>
    <mergeCell ref="A142:B142"/>
    <mergeCell ref="A143:B143"/>
    <mergeCell ref="C7:F7"/>
    <mergeCell ref="C8:F8"/>
    <mergeCell ref="C9:F9"/>
    <mergeCell ref="A11:B11"/>
    <mergeCell ref="A12:B12"/>
    <mergeCell ref="A168:B168"/>
    <mergeCell ref="C168:F168"/>
    <mergeCell ref="A165:B165"/>
    <mergeCell ref="C165:F165"/>
    <mergeCell ref="A134:B134"/>
    <mergeCell ref="A1:N1"/>
    <mergeCell ref="A2:N3"/>
    <mergeCell ref="A5:B5"/>
    <mergeCell ref="C5:F5"/>
    <mergeCell ref="C10:F10"/>
    <mergeCell ref="A7:B7"/>
    <mergeCell ref="A8:B8"/>
    <mergeCell ref="A9:B9"/>
    <mergeCell ref="A10:B10"/>
    <mergeCell ref="A6:K6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4:B24"/>
    <mergeCell ref="A22:B22"/>
    <mergeCell ref="A23:B23"/>
    <mergeCell ref="A25:B25"/>
    <mergeCell ref="A26:B26"/>
    <mergeCell ref="A27:B27"/>
    <mergeCell ref="A28:B28"/>
    <mergeCell ref="A66:B66"/>
    <mergeCell ref="A71:B71"/>
    <mergeCell ref="A40:B40"/>
    <mergeCell ref="A29:B29"/>
    <mergeCell ref="A35:B35"/>
    <mergeCell ref="A30:B30"/>
    <mergeCell ref="A32:B32"/>
    <mergeCell ref="A34:B34"/>
    <mergeCell ref="A33:B33"/>
    <mergeCell ref="A31:B31"/>
    <mergeCell ref="A41:B41"/>
    <mergeCell ref="A42:B42"/>
    <mergeCell ref="A37:B37"/>
    <mergeCell ref="A48:B48"/>
    <mergeCell ref="A43:B43"/>
    <mergeCell ref="A44:B44"/>
    <mergeCell ref="A45:B45"/>
    <mergeCell ref="A46:B46"/>
    <mergeCell ref="A47:B47"/>
    <mergeCell ref="C24:F24"/>
    <mergeCell ref="C22:F22"/>
    <mergeCell ref="C23:F23"/>
    <mergeCell ref="C11:F11"/>
    <mergeCell ref="C12:F12"/>
    <mergeCell ref="C13:F13"/>
    <mergeCell ref="C14:F14"/>
    <mergeCell ref="C15:F15"/>
    <mergeCell ref="C16:F16"/>
    <mergeCell ref="C25:F25"/>
    <mergeCell ref="C26:F26"/>
    <mergeCell ref="C27:F27"/>
    <mergeCell ref="C28:F28"/>
    <mergeCell ref="C31:F31"/>
    <mergeCell ref="C17:F17"/>
    <mergeCell ref="C18:F18"/>
    <mergeCell ref="C19:F19"/>
    <mergeCell ref="C20:F20"/>
    <mergeCell ref="C21:F21"/>
    <mergeCell ref="C44:F44"/>
    <mergeCell ref="C45:F45"/>
    <mergeCell ref="C46:F46"/>
    <mergeCell ref="C47:F47"/>
    <mergeCell ref="C29:F29"/>
    <mergeCell ref="C35:F35"/>
    <mergeCell ref="C30:F30"/>
    <mergeCell ref="C32:F32"/>
    <mergeCell ref="C34:F34"/>
    <mergeCell ref="C33:F33"/>
    <mergeCell ref="C51:F51"/>
    <mergeCell ref="A55:B55"/>
    <mergeCell ref="A60:B60"/>
    <mergeCell ref="A52:B52"/>
    <mergeCell ref="A53:B53"/>
    <mergeCell ref="A54:B54"/>
    <mergeCell ref="C52:F52"/>
    <mergeCell ref="C53:F53"/>
    <mergeCell ref="C55:F55"/>
    <mergeCell ref="C54:F54"/>
    <mergeCell ref="A104:B104"/>
    <mergeCell ref="A105:B105"/>
    <mergeCell ref="A80:B80"/>
    <mergeCell ref="A86:B86"/>
    <mergeCell ref="A90:B90"/>
    <mergeCell ref="A92:B92"/>
    <mergeCell ref="A82:B82"/>
    <mergeCell ref="A83:B83"/>
    <mergeCell ref="A84:B84"/>
    <mergeCell ref="A85:B85"/>
    <mergeCell ref="A100:B100"/>
    <mergeCell ref="C86:F86"/>
    <mergeCell ref="C90:F90"/>
    <mergeCell ref="A89:B89"/>
    <mergeCell ref="C87:F87"/>
    <mergeCell ref="C88:F88"/>
    <mergeCell ref="C89:F89"/>
    <mergeCell ref="A87:B87"/>
    <mergeCell ref="A88:B88"/>
    <mergeCell ref="A94:B94"/>
    <mergeCell ref="C63:F63"/>
    <mergeCell ref="C65:F65"/>
    <mergeCell ref="C58:F58"/>
    <mergeCell ref="C59:F59"/>
    <mergeCell ref="C64:F64"/>
    <mergeCell ref="A99:B99"/>
    <mergeCell ref="A75:B75"/>
    <mergeCell ref="C75:F75"/>
    <mergeCell ref="A63:B63"/>
    <mergeCell ref="A65:B65"/>
    <mergeCell ref="A117:B117"/>
    <mergeCell ref="A119:B119"/>
    <mergeCell ref="A121:B121"/>
    <mergeCell ref="C98:F98"/>
    <mergeCell ref="C101:F101"/>
    <mergeCell ref="A114:B114"/>
    <mergeCell ref="A98:B98"/>
    <mergeCell ref="A101:B101"/>
    <mergeCell ref="A111:B111"/>
    <mergeCell ref="A112:B112"/>
    <mergeCell ref="A118:B118"/>
    <mergeCell ref="A120:B120"/>
    <mergeCell ref="A122:B122"/>
    <mergeCell ref="A125:B125"/>
    <mergeCell ref="A123:B123"/>
    <mergeCell ref="A124:B124"/>
    <mergeCell ref="C111:F111"/>
    <mergeCell ref="C112:F112"/>
    <mergeCell ref="C99:F99"/>
    <mergeCell ref="C100:F100"/>
    <mergeCell ref="C118:F118"/>
    <mergeCell ref="C120:F120"/>
    <mergeCell ref="A51:B51"/>
    <mergeCell ref="C122:F122"/>
    <mergeCell ref="C117:F117"/>
    <mergeCell ref="C119:F119"/>
    <mergeCell ref="C121:F121"/>
    <mergeCell ref="A36:B36"/>
    <mergeCell ref="C36:F36"/>
    <mergeCell ref="A39:B39"/>
    <mergeCell ref="C39:F39"/>
    <mergeCell ref="C38:F38"/>
    <mergeCell ref="C37:F37"/>
    <mergeCell ref="A49:B49"/>
    <mergeCell ref="A50:B50"/>
    <mergeCell ref="C49:F49"/>
    <mergeCell ref="C50:F50"/>
    <mergeCell ref="A38:B38"/>
    <mergeCell ref="C41:F41"/>
    <mergeCell ref="C42:F42"/>
    <mergeCell ref="C48:F48"/>
    <mergeCell ref="C43:F43"/>
    <mergeCell ref="A56:B56"/>
    <mergeCell ref="A57:B57"/>
    <mergeCell ref="C56:F56"/>
    <mergeCell ref="C57:F57"/>
    <mergeCell ref="A61:B61"/>
    <mergeCell ref="A62:B62"/>
    <mergeCell ref="C61:F61"/>
    <mergeCell ref="C62:F62"/>
    <mergeCell ref="C60:F60"/>
    <mergeCell ref="C84:F84"/>
    <mergeCell ref="A79:B79"/>
    <mergeCell ref="C72:F72"/>
    <mergeCell ref="C73:F73"/>
    <mergeCell ref="C74:F74"/>
    <mergeCell ref="A78:B78"/>
    <mergeCell ref="A77:B77"/>
    <mergeCell ref="C77:F77"/>
    <mergeCell ref="C76:F76"/>
    <mergeCell ref="A76:B76"/>
    <mergeCell ref="C78:F78"/>
    <mergeCell ref="C79:F79"/>
    <mergeCell ref="A81:B81"/>
    <mergeCell ref="C80:F80"/>
    <mergeCell ref="A91:B91"/>
    <mergeCell ref="C91:F91"/>
    <mergeCell ref="C85:F85"/>
    <mergeCell ref="C81:F81"/>
    <mergeCell ref="C82:F82"/>
    <mergeCell ref="C83:F83"/>
    <mergeCell ref="A95:B95"/>
    <mergeCell ref="C92:F92"/>
    <mergeCell ref="A96:B96"/>
    <mergeCell ref="A97:B97"/>
    <mergeCell ref="C94:F94"/>
    <mergeCell ref="C95:F95"/>
    <mergeCell ref="C96:F96"/>
    <mergeCell ref="C97:F97"/>
    <mergeCell ref="A93:B93"/>
    <mergeCell ref="C93:F93"/>
    <mergeCell ref="A106:B106"/>
    <mergeCell ref="A107:B107"/>
    <mergeCell ref="C102:F102"/>
    <mergeCell ref="C103:F103"/>
    <mergeCell ref="C104:F104"/>
    <mergeCell ref="C105:F105"/>
    <mergeCell ref="C106:F106"/>
    <mergeCell ref="C107:F107"/>
    <mergeCell ref="A102:B102"/>
    <mergeCell ref="A103:B103"/>
    <mergeCell ref="A113:B113"/>
    <mergeCell ref="C113:F113"/>
    <mergeCell ref="A115:B115"/>
    <mergeCell ref="A116:B116"/>
    <mergeCell ref="C115:F115"/>
    <mergeCell ref="C116:F116"/>
    <mergeCell ref="C114:F114"/>
    <mergeCell ref="C123:F123"/>
    <mergeCell ref="C124:F124"/>
    <mergeCell ref="C125:F125"/>
    <mergeCell ref="A129:B129"/>
    <mergeCell ref="C129:F129"/>
    <mergeCell ref="C128:F128"/>
    <mergeCell ref="A128:B128"/>
    <mergeCell ref="A126:B126"/>
    <mergeCell ref="A127:B127"/>
    <mergeCell ref="C126:F126"/>
    <mergeCell ref="A130:B130"/>
    <mergeCell ref="A131:B131"/>
    <mergeCell ref="A132:B132"/>
    <mergeCell ref="C132:F132"/>
    <mergeCell ref="C130:F130"/>
    <mergeCell ref="C131:F131"/>
    <mergeCell ref="A133:B133"/>
    <mergeCell ref="C133:F133"/>
    <mergeCell ref="A136:B136"/>
    <mergeCell ref="A137:B137"/>
    <mergeCell ref="A141:B141"/>
    <mergeCell ref="C141:F141"/>
    <mergeCell ref="C134:F134"/>
    <mergeCell ref="C140:F140"/>
    <mergeCell ref="C136:F136"/>
    <mergeCell ref="C137:F137"/>
    <mergeCell ref="A151:B151"/>
    <mergeCell ref="C151:F151"/>
    <mergeCell ref="C150:F150"/>
    <mergeCell ref="A146:B146"/>
    <mergeCell ref="A149:B149"/>
    <mergeCell ref="A150:B150"/>
    <mergeCell ref="A147:B147"/>
    <mergeCell ref="C149:F149"/>
    <mergeCell ref="A166:B166"/>
    <mergeCell ref="C166:F166"/>
    <mergeCell ref="A162:B162"/>
    <mergeCell ref="A163:B163"/>
    <mergeCell ref="A164:B164"/>
    <mergeCell ref="C162:F162"/>
    <mergeCell ref="C163:F163"/>
    <mergeCell ref="C164:F164"/>
    <mergeCell ref="A108:B108"/>
    <mergeCell ref="A109:B109"/>
    <mergeCell ref="A110:B110"/>
    <mergeCell ref="C108:F108"/>
    <mergeCell ref="C109:F109"/>
    <mergeCell ref="C110:F110"/>
    <mergeCell ref="A158:B158"/>
    <mergeCell ref="C157:F157"/>
    <mergeCell ref="C158:F158"/>
    <mergeCell ref="A159:B159"/>
    <mergeCell ref="A160:B160"/>
    <mergeCell ref="A161:B161"/>
    <mergeCell ref="C159:F159"/>
    <mergeCell ref="C160:F160"/>
    <mergeCell ref="C161:F161"/>
    <mergeCell ref="C127:F127"/>
    <mergeCell ref="A152:B152"/>
    <mergeCell ref="A153:B153"/>
    <mergeCell ref="C152:F152"/>
    <mergeCell ref="C153:F153"/>
    <mergeCell ref="A157:B157"/>
    <mergeCell ref="A148:B148"/>
    <mergeCell ref="C146:F146"/>
    <mergeCell ref="C147:F147"/>
    <mergeCell ref="C148:F148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46">
      <selection activeCell="G66" sqref="G66"/>
    </sheetView>
  </sheetViews>
  <sheetFormatPr defaultColWidth="9.140625" defaultRowHeight="12.75"/>
  <cols>
    <col min="1" max="1" width="6.28125" style="0" customWidth="1"/>
    <col min="2" max="2" width="1.57421875" style="0" hidden="1" customWidth="1"/>
    <col min="5" max="5" width="9.421875" style="0" customWidth="1"/>
    <col min="6" max="6" width="0.13671875" style="0" customWidth="1"/>
    <col min="7" max="7" width="11.8515625" style="0" customWidth="1"/>
    <col min="8" max="8" width="13.28125" style="0" customWidth="1"/>
    <col min="9" max="9" width="13.140625" style="0" customWidth="1"/>
    <col min="10" max="10" width="12.7109375" style="0" customWidth="1"/>
    <col min="11" max="11" width="0.2890625" style="0" hidden="1" customWidth="1"/>
    <col min="12" max="12" width="11.140625" style="0" customWidth="1"/>
    <col min="13" max="13" width="12.421875" style="0" customWidth="1"/>
    <col min="14" max="14" width="12.8515625" style="0" customWidth="1"/>
    <col min="15" max="15" width="12.28125" style="0" customWidth="1"/>
    <col min="16" max="16" width="11.421875" style="0" customWidth="1"/>
    <col min="17" max="17" width="19.140625" style="0" hidden="1" customWidth="1"/>
    <col min="18" max="18" width="9.140625" style="0" hidden="1" customWidth="1"/>
    <col min="19" max="20" width="0.13671875" style="0" hidden="1" customWidth="1"/>
  </cols>
  <sheetData>
    <row r="1" spans="1:20" ht="12.75">
      <c r="A1" s="139" t="s">
        <v>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"/>
    </row>
    <row r="2" spans="1:20" ht="12.75">
      <c r="A2" s="187" t="s">
        <v>235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2"/>
    </row>
    <row r="3" spans="1:20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2"/>
    </row>
    <row r="5" spans="1:17" s="4" customFormat="1" ht="92.25" customHeight="1">
      <c r="A5" s="188" t="s">
        <v>5</v>
      </c>
      <c r="B5" s="188"/>
      <c r="C5" s="189" t="s">
        <v>33</v>
      </c>
      <c r="D5" s="189"/>
      <c r="E5" s="189"/>
      <c r="F5" s="189"/>
      <c r="G5" s="22" t="s">
        <v>223</v>
      </c>
      <c r="H5" s="21" t="s">
        <v>229</v>
      </c>
      <c r="I5" s="92" t="s">
        <v>208</v>
      </c>
      <c r="J5" s="93" t="s">
        <v>242</v>
      </c>
      <c r="K5" s="23"/>
      <c r="L5" s="92" t="s">
        <v>204</v>
      </c>
      <c r="M5" s="92" t="s">
        <v>205</v>
      </c>
      <c r="N5" s="92" t="s">
        <v>206</v>
      </c>
      <c r="O5" s="21" t="s">
        <v>230</v>
      </c>
      <c r="P5" s="21" t="s">
        <v>240</v>
      </c>
      <c r="Q5" s="3" t="s">
        <v>0</v>
      </c>
    </row>
    <row r="6" spans="1:16" s="4" customFormat="1" ht="12.75">
      <c r="A6" s="190" t="s">
        <v>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6" s="4" customFormat="1" ht="12.75">
      <c r="A7" s="171">
        <v>6</v>
      </c>
      <c r="B7" s="171"/>
      <c r="C7" s="171" t="s">
        <v>13</v>
      </c>
      <c r="D7" s="171"/>
      <c r="E7" s="171"/>
      <c r="F7" s="171"/>
      <c r="G7" s="66">
        <f aca="true" t="shared" si="0" ref="G7:P7">SUM(G8+G19+G28+G34+G38+G49)</f>
        <v>18903001</v>
      </c>
      <c r="H7" s="66">
        <f t="shared" si="0"/>
        <v>16302700</v>
      </c>
      <c r="I7" s="66">
        <f t="shared" si="0"/>
        <v>7320000</v>
      </c>
      <c r="J7" s="66">
        <f t="shared" si="0"/>
        <v>840000</v>
      </c>
      <c r="K7" s="66">
        <f t="shared" si="0"/>
        <v>0</v>
      </c>
      <c r="L7" s="66">
        <f t="shared" si="0"/>
        <v>670000</v>
      </c>
      <c r="M7" s="66">
        <f t="shared" si="0"/>
        <v>7452700</v>
      </c>
      <c r="N7" s="66">
        <f t="shared" si="0"/>
        <v>20000</v>
      </c>
      <c r="O7" s="66">
        <f t="shared" si="0"/>
        <v>10997600</v>
      </c>
      <c r="P7" s="66">
        <f t="shared" si="0"/>
        <v>10990000</v>
      </c>
    </row>
    <row r="8" spans="1:16" s="4" customFormat="1" ht="38.25" customHeight="1">
      <c r="A8" s="177">
        <v>63</v>
      </c>
      <c r="B8" s="178"/>
      <c r="C8" s="184" t="s">
        <v>93</v>
      </c>
      <c r="D8" s="185"/>
      <c r="E8" s="185"/>
      <c r="F8" s="186"/>
      <c r="G8" s="68">
        <f>SUM(G9+G12+G16)</f>
        <v>1006621</v>
      </c>
      <c r="H8" s="68">
        <f>SUM(H9+H12+H16)</f>
        <v>670000</v>
      </c>
      <c r="I8" s="68">
        <f aca="true" t="shared" si="1" ref="I8:P8">SUM(I9+I12)</f>
        <v>0</v>
      </c>
      <c r="J8" s="68">
        <f t="shared" si="1"/>
        <v>0</v>
      </c>
      <c r="K8" s="68">
        <f t="shared" si="1"/>
        <v>0</v>
      </c>
      <c r="L8" s="68">
        <f>SUM(L9+L12+L16)</f>
        <v>670000</v>
      </c>
      <c r="M8" s="68">
        <f t="shared" si="1"/>
        <v>0</v>
      </c>
      <c r="N8" s="68">
        <f t="shared" si="1"/>
        <v>0</v>
      </c>
      <c r="O8" s="68">
        <f t="shared" si="1"/>
        <v>250000</v>
      </c>
      <c r="P8" s="68">
        <f t="shared" si="1"/>
        <v>250000</v>
      </c>
    </row>
    <row r="9" spans="1:16" s="4" customFormat="1" ht="28.5" customHeight="1">
      <c r="A9" s="25">
        <v>634</v>
      </c>
      <c r="B9" s="26"/>
      <c r="C9" s="184" t="s">
        <v>179</v>
      </c>
      <c r="D9" s="185"/>
      <c r="E9" s="185"/>
      <c r="F9" s="27"/>
      <c r="G9" s="68">
        <f>SUM(G10)</f>
        <v>730000</v>
      </c>
      <c r="H9" s="68">
        <f aca="true" t="shared" si="2" ref="H9:P9">SUM(H10)</f>
        <v>450000</v>
      </c>
      <c r="I9" s="68">
        <f t="shared" si="2"/>
        <v>0</v>
      </c>
      <c r="J9" s="68">
        <f t="shared" si="2"/>
        <v>0</v>
      </c>
      <c r="K9" s="68">
        <f t="shared" si="2"/>
        <v>0</v>
      </c>
      <c r="L9" s="68">
        <f t="shared" si="2"/>
        <v>450000</v>
      </c>
      <c r="M9" s="68">
        <f t="shared" si="2"/>
        <v>0</v>
      </c>
      <c r="N9" s="68">
        <f t="shared" si="2"/>
        <v>0</v>
      </c>
      <c r="O9" s="68">
        <f t="shared" si="2"/>
        <v>0</v>
      </c>
      <c r="P9" s="68">
        <f t="shared" si="2"/>
        <v>0</v>
      </c>
    </row>
    <row r="10" spans="1:16" s="4" customFormat="1" ht="30" customHeight="1">
      <c r="A10" s="25">
        <v>6341</v>
      </c>
      <c r="B10" s="26"/>
      <c r="C10" s="184" t="s">
        <v>180</v>
      </c>
      <c r="D10" s="185"/>
      <c r="E10" s="185"/>
      <c r="F10" s="27"/>
      <c r="G10" s="68">
        <f>SUM(G11)</f>
        <v>730000</v>
      </c>
      <c r="H10" s="68">
        <f aca="true" t="shared" si="3" ref="H10:P10">SUM(H11)</f>
        <v>450000</v>
      </c>
      <c r="I10" s="68">
        <f t="shared" si="3"/>
        <v>0</v>
      </c>
      <c r="J10" s="68">
        <f t="shared" si="3"/>
        <v>0</v>
      </c>
      <c r="K10" s="68">
        <f t="shared" si="3"/>
        <v>0</v>
      </c>
      <c r="L10" s="68">
        <f t="shared" si="3"/>
        <v>450000</v>
      </c>
      <c r="M10" s="68">
        <f t="shared" si="3"/>
        <v>0</v>
      </c>
      <c r="N10" s="68">
        <f t="shared" si="3"/>
        <v>0</v>
      </c>
      <c r="O10" s="68">
        <f t="shared" si="3"/>
        <v>0</v>
      </c>
      <c r="P10" s="68">
        <f t="shared" si="3"/>
        <v>0</v>
      </c>
    </row>
    <row r="11" spans="1:16" s="6" customFormat="1" ht="30" customHeight="1">
      <c r="A11" s="29">
        <v>63414</v>
      </c>
      <c r="B11" s="30"/>
      <c r="C11" s="153" t="s">
        <v>180</v>
      </c>
      <c r="D11" s="154"/>
      <c r="E11" s="154"/>
      <c r="F11" s="31"/>
      <c r="G11" s="69">
        <v>730000</v>
      </c>
      <c r="H11" s="70">
        <v>450000</v>
      </c>
      <c r="I11" s="70">
        <v>0</v>
      </c>
      <c r="J11" s="70">
        <v>0</v>
      </c>
      <c r="K11" s="70"/>
      <c r="L11" s="70">
        <v>450000</v>
      </c>
      <c r="M11" s="70">
        <v>0</v>
      </c>
      <c r="N11" s="70">
        <v>0</v>
      </c>
      <c r="O11" s="70">
        <v>0</v>
      </c>
      <c r="P11" s="70">
        <v>0</v>
      </c>
    </row>
    <row r="12" spans="1:16" s="4" customFormat="1" ht="38.25" customHeight="1">
      <c r="A12" s="177">
        <v>636</v>
      </c>
      <c r="B12" s="178"/>
      <c r="C12" s="181" t="s">
        <v>94</v>
      </c>
      <c r="D12" s="182"/>
      <c r="E12" s="182"/>
      <c r="F12" s="183"/>
      <c r="G12" s="71">
        <f>SUM(G13)</f>
        <v>220000</v>
      </c>
      <c r="H12" s="71">
        <f aca="true" t="shared" si="4" ref="H12:P12">SUM(H13)</f>
        <v>220000</v>
      </c>
      <c r="I12" s="71">
        <f t="shared" si="4"/>
        <v>0</v>
      </c>
      <c r="J12" s="71">
        <f t="shared" si="4"/>
        <v>0</v>
      </c>
      <c r="K12" s="71">
        <f t="shared" si="4"/>
        <v>0</v>
      </c>
      <c r="L12" s="71">
        <f t="shared" si="4"/>
        <v>220000</v>
      </c>
      <c r="M12" s="71">
        <f t="shared" si="4"/>
        <v>0</v>
      </c>
      <c r="N12" s="71">
        <f t="shared" si="4"/>
        <v>0</v>
      </c>
      <c r="O12" s="71">
        <f t="shared" si="4"/>
        <v>250000</v>
      </c>
      <c r="P12" s="71">
        <f t="shared" si="4"/>
        <v>250000</v>
      </c>
    </row>
    <row r="13" spans="1:16" s="4" customFormat="1" ht="39" customHeight="1">
      <c r="A13" s="177">
        <v>6361</v>
      </c>
      <c r="B13" s="178"/>
      <c r="C13" s="184" t="s">
        <v>96</v>
      </c>
      <c r="D13" s="185"/>
      <c r="E13" s="185"/>
      <c r="F13" s="186"/>
      <c r="G13" s="68">
        <f>SUM(G14:G15)</f>
        <v>220000</v>
      </c>
      <c r="H13" s="68">
        <f>SUM(H14:H15)</f>
        <v>220000</v>
      </c>
      <c r="I13" s="68">
        <f aca="true" t="shared" si="5" ref="I13:P13">SUM(I14:I15)</f>
        <v>0</v>
      </c>
      <c r="J13" s="68">
        <f t="shared" si="5"/>
        <v>0</v>
      </c>
      <c r="K13" s="68">
        <f t="shared" si="5"/>
        <v>0</v>
      </c>
      <c r="L13" s="68">
        <f t="shared" si="5"/>
        <v>220000</v>
      </c>
      <c r="M13" s="68">
        <f t="shared" si="5"/>
        <v>0</v>
      </c>
      <c r="N13" s="68">
        <f t="shared" si="5"/>
        <v>0</v>
      </c>
      <c r="O13" s="68">
        <f t="shared" si="5"/>
        <v>250000</v>
      </c>
      <c r="P13" s="68">
        <f t="shared" si="5"/>
        <v>250000</v>
      </c>
    </row>
    <row r="14" spans="1:16" s="4" customFormat="1" ht="50.25" customHeight="1">
      <c r="A14" s="179">
        <v>63612</v>
      </c>
      <c r="B14" s="180"/>
      <c r="C14" s="153" t="s">
        <v>172</v>
      </c>
      <c r="D14" s="154"/>
      <c r="E14" s="154"/>
      <c r="F14" s="155"/>
      <c r="G14" s="69">
        <v>220000</v>
      </c>
      <c r="H14" s="70">
        <v>220000</v>
      </c>
      <c r="I14" s="70">
        <v>0</v>
      </c>
      <c r="J14" s="70">
        <v>0</v>
      </c>
      <c r="K14" s="70"/>
      <c r="L14" s="70">
        <v>220000</v>
      </c>
      <c r="M14" s="70">
        <v>0</v>
      </c>
      <c r="N14" s="70">
        <v>0</v>
      </c>
      <c r="O14" s="70">
        <v>250000</v>
      </c>
      <c r="P14" s="70">
        <v>250000</v>
      </c>
    </row>
    <row r="15" spans="1:16" s="4" customFormat="1" ht="36.75" customHeight="1">
      <c r="A15" s="179">
        <v>63613</v>
      </c>
      <c r="B15" s="180"/>
      <c r="C15" s="153" t="s">
        <v>171</v>
      </c>
      <c r="D15" s="154"/>
      <c r="E15" s="154"/>
      <c r="F15" s="155"/>
      <c r="G15" s="69">
        <v>0</v>
      </c>
      <c r="H15" s="70">
        <v>0</v>
      </c>
      <c r="I15" s="70">
        <v>0</v>
      </c>
      <c r="J15" s="70">
        <v>0</v>
      </c>
      <c r="K15" s="70"/>
      <c r="L15" s="70">
        <v>0</v>
      </c>
      <c r="M15" s="70">
        <v>0</v>
      </c>
      <c r="N15" s="70">
        <v>0</v>
      </c>
      <c r="O15" s="70">
        <v>0</v>
      </c>
      <c r="P15" s="70">
        <v>0</v>
      </c>
    </row>
    <row r="16" spans="1:16" s="4" customFormat="1" ht="36.75" customHeight="1">
      <c r="A16" s="25">
        <v>638</v>
      </c>
      <c r="B16" s="26"/>
      <c r="C16" s="184" t="s">
        <v>216</v>
      </c>
      <c r="D16" s="185"/>
      <c r="E16" s="185"/>
      <c r="F16" s="27"/>
      <c r="G16" s="68">
        <f>SUM(G17)</f>
        <v>56621</v>
      </c>
      <c r="H16" s="68">
        <f aca="true" t="shared" si="6" ref="H16:P16">SUM(H17)</f>
        <v>0</v>
      </c>
      <c r="I16" s="68">
        <f t="shared" si="6"/>
        <v>0</v>
      </c>
      <c r="J16" s="68">
        <f t="shared" si="6"/>
        <v>0</v>
      </c>
      <c r="K16" s="68">
        <f t="shared" si="6"/>
        <v>0</v>
      </c>
      <c r="L16" s="68">
        <f t="shared" si="6"/>
        <v>0</v>
      </c>
      <c r="M16" s="68">
        <f t="shared" si="6"/>
        <v>0</v>
      </c>
      <c r="N16" s="68">
        <f t="shared" si="6"/>
        <v>0</v>
      </c>
      <c r="O16" s="68">
        <f t="shared" si="6"/>
        <v>0</v>
      </c>
      <c r="P16" s="68">
        <f t="shared" si="6"/>
        <v>0</v>
      </c>
    </row>
    <row r="17" spans="1:16" s="4" customFormat="1" ht="36.75" customHeight="1">
      <c r="A17" s="25">
        <v>6381</v>
      </c>
      <c r="B17" s="26"/>
      <c r="C17" s="184" t="s">
        <v>217</v>
      </c>
      <c r="D17" s="185"/>
      <c r="E17" s="185"/>
      <c r="F17" s="27"/>
      <c r="G17" s="68">
        <f>SUM(G18)</f>
        <v>56621</v>
      </c>
      <c r="H17" s="68">
        <f aca="true" t="shared" si="7" ref="H17:P17">SUM(H18)</f>
        <v>0</v>
      </c>
      <c r="I17" s="68">
        <f t="shared" si="7"/>
        <v>0</v>
      </c>
      <c r="J17" s="68">
        <f t="shared" si="7"/>
        <v>0</v>
      </c>
      <c r="K17" s="68">
        <f t="shared" si="7"/>
        <v>0</v>
      </c>
      <c r="L17" s="68">
        <f t="shared" si="7"/>
        <v>0</v>
      </c>
      <c r="M17" s="68">
        <f t="shared" si="7"/>
        <v>0</v>
      </c>
      <c r="N17" s="68">
        <f t="shared" si="7"/>
        <v>0</v>
      </c>
      <c r="O17" s="68">
        <f t="shared" si="7"/>
        <v>0</v>
      </c>
      <c r="P17" s="68">
        <f t="shared" si="7"/>
        <v>0</v>
      </c>
    </row>
    <row r="18" spans="1:16" s="4" customFormat="1" ht="36.75" customHeight="1">
      <c r="A18" s="29">
        <v>63811</v>
      </c>
      <c r="B18" s="30"/>
      <c r="C18" s="153" t="s">
        <v>218</v>
      </c>
      <c r="D18" s="154"/>
      <c r="E18" s="154"/>
      <c r="F18" s="31"/>
      <c r="G18" s="69">
        <v>56621</v>
      </c>
      <c r="H18" s="70">
        <v>0</v>
      </c>
      <c r="I18" s="70">
        <v>0</v>
      </c>
      <c r="J18" s="70">
        <v>0</v>
      </c>
      <c r="K18" s="70"/>
      <c r="L18" s="70">
        <v>0</v>
      </c>
      <c r="M18" s="70">
        <v>0</v>
      </c>
      <c r="N18" s="70">
        <v>0</v>
      </c>
      <c r="O18" s="70">
        <v>0</v>
      </c>
      <c r="P18" s="70">
        <v>0</v>
      </c>
    </row>
    <row r="19" spans="1:16" s="4" customFormat="1" ht="12.75">
      <c r="A19" s="158">
        <v>64</v>
      </c>
      <c r="B19" s="158"/>
      <c r="C19" s="158" t="s">
        <v>14</v>
      </c>
      <c r="D19" s="158"/>
      <c r="E19" s="158"/>
      <c r="F19" s="158"/>
      <c r="G19" s="72">
        <f>SUM(G20)</f>
        <v>1125</v>
      </c>
      <c r="H19" s="72">
        <f aca="true" t="shared" si="8" ref="H19:P19">SUM(H20)</f>
        <v>1600</v>
      </c>
      <c r="I19" s="72">
        <f t="shared" si="8"/>
        <v>0</v>
      </c>
      <c r="J19" s="72">
        <f t="shared" si="8"/>
        <v>0</v>
      </c>
      <c r="K19" s="72">
        <f t="shared" si="8"/>
        <v>0</v>
      </c>
      <c r="L19" s="72">
        <f t="shared" si="8"/>
        <v>0</v>
      </c>
      <c r="M19" s="72">
        <f t="shared" si="8"/>
        <v>1600</v>
      </c>
      <c r="N19" s="72">
        <f t="shared" si="8"/>
        <v>0</v>
      </c>
      <c r="O19" s="72">
        <f t="shared" si="8"/>
        <v>1600</v>
      </c>
      <c r="P19" s="72">
        <f t="shared" si="8"/>
        <v>1600</v>
      </c>
    </row>
    <row r="20" spans="1:16" s="9" customFormat="1" ht="12.75">
      <c r="A20" s="159">
        <v>641</v>
      </c>
      <c r="B20" s="159"/>
      <c r="C20" s="159" t="s">
        <v>7</v>
      </c>
      <c r="D20" s="159"/>
      <c r="E20" s="159"/>
      <c r="F20" s="159"/>
      <c r="G20" s="74">
        <f>SUM(G21+G24+G26)</f>
        <v>1125</v>
      </c>
      <c r="H20" s="74">
        <f aca="true" t="shared" si="9" ref="H20:P20">SUM(H21+H24+H26)</f>
        <v>1600</v>
      </c>
      <c r="I20" s="74">
        <f t="shared" si="9"/>
        <v>0</v>
      </c>
      <c r="J20" s="74">
        <f t="shared" si="9"/>
        <v>0</v>
      </c>
      <c r="K20" s="74">
        <f t="shared" si="9"/>
        <v>0</v>
      </c>
      <c r="L20" s="74">
        <f t="shared" si="9"/>
        <v>0</v>
      </c>
      <c r="M20" s="74">
        <f t="shared" si="9"/>
        <v>1600</v>
      </c>
      <c r="N20" s="74">
        <f t="shared" si="9"/>
        <v>0</v>
      </c>
      <c r="O20" s="74">
        <f t="shared" si="9"/>
        <v>1600</v>
      </c>
      <c r="P20" s="74">
        <f t="shared" si="9"/>
        <v>1600</v>
      </c>
    </row>
    <row r="21" spans="1:16" s="4" customFormat="1" ht="26.25" customHeight="1">
      <c r="A21" s="158">
        <v>6413</v>
      </c>
      <c r="B21" s="158"/>
      <c r="C21" s="157" t="s">
        <v>8</v>
      </c>
      <c r="D21" s="157"/>
      <c r="E21" s="157"/>
      <c r="F21" s="157"/>
      <c r="G21" s="76">
        <f>SUM(G22:G23)</f>
        <v>125</v>
      </c>
      <c r="H21" s="76">
        <f aca="true" t="shared" si="10" ref="H21:P21">SUM(H22:H23)</f>
        <v>100</v>
      </c>
      <c r="I21" s="76">
        <f t="shared" si="10"/>
        <v>0</v>
      </c>
      <c r="J21" s="76">
        <f t="shared" si="10"/>
        <v>0</v>
      </c>
      <c r="K21" s="76">
        <f t="shared" si="10"/>
        <v>0</v>
      </c>
      <c r="L21" s="76">
        <f t="shared" si="10"/>
        <v>0</v>
      </c>
      <c r="M21" s="76">
        <f t="shared" si="10"/>
        <v>100</v>
      </c>
      <c r="N21" s="76">
        <f t="shared" si="10"/>
        <v>0</v>
      </c>
      <c r="O21" s="76">
        <f t="shared" si="10"/>
        <v>100</v>
      </c>
      <c r="P21" s="76">
        <f t="shared" si="10"/>
        <v>100</v>
      </c>
    </row>
    <row r="22" spans="1:16" ht="12.75">
      <c r="A22" s="156">
        <v>64131</v>
      </c>
      <c r="B22" s="156"/>
      <c r="C22" s="156" t="s">
        <v>9</v>
      </c>
      <c r="D22" s="156"/>
      <c r="E22" s="156"/>
      <c r="F22" s="156"/>
      <c r="G22" s="77">
        <v>0</v>
      </c>
      <c r="H22" s="78">
        <f>SUM(I22:N22)</f>
        <v>0</v>
      </c>
      <c r="I22" s="78">
        <v>0</v>
      </c>
      <c r="J22" s="78">
        <v>0</v>
      </c>
      <c r="K22" s="78"/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1:16" ht="12.75">
      <c r="A23" s="156">
        <v>64132</v>
      </c>
      <c r="B23" s="156"/>
      <c r="C23" s="156" t="s">
        <v>10</v>
      </c>
      <c r="D23" s="156"/>
      <c r="E23" s="156"/>
      <c r="F23" s="156"/>
      <c r="G23" s="77">
        <v>125</v>
      </c>
      <c r="H23" s="78">
        <v>100</v>
      </c>
      <c r="I23" s="78">
        <v>0</v>
      </c>
      <c r="J23" s="78">
        <v>0</v>
      </c>
      <c r="K23" s="78"/>
      <c r="L23" s="78">
        <v>0</v>
      </c>
      <c r="M23" s="78">
        <v>100</v>
      </c>
      <c r="N23" s="78">
        <v>0</v>
      </c>
      <c r="O23" s="78">
        <v>100</v>
      </c>
      <c r="P23" s="78">
        <v>100</v>
      </c>
    </row>
    <row r="24" spans="1:16" s="4" customFormat="1" ht="12.75">
      <c r="A24" s="158">
        <v>6414</v>
      </c>
      <c r="B24" s="158"/>
      <c r="C24" s="158" t="s">
        <v>11</v>
      </c>
      <c r="D24" s="158"/>
      <c r="E24" s="158"/>
      <c r="F24" s="158"/>
      <c r="G24" s="72">
        <f>SUM(G25)</f>
        <v>1000</v>
      </c>
      <c r="H24" s="72">
        <f aca="true" t="shared" si="11" ref="H24:P24">SUM(H25)</f>
        <v>1000</v>
      </c>
      <c r="I24" s="72">
        <f t="shared" si="11"/>
        <v>0</v>
      </c>
      <c r="J24" s="72">
        <f t="shared" si="11"/>
        <v>0</v>
      </c>
      <c r="K24" s="72">
        <f t="shared" si="11"/>
        <v>0</v>
      </c>
      <c r="L24" s="72">
        <f t="shared" si="11"/>
        <v>0</v>
      </c>
      <c r="M24" s="72">
        <f t="shared" si="11"/>
        <v>1000</v>
      </c>
      <c r="N24" s="72">
        <f t="shared" si="11"/>
        <v>0</v>
      </c>
      <c r="O24" s="72">
        <f t="shared" si="11"/>
        <v>1000</v>
      </c>
      <c r="P24" s="72">
        <f t="shared" si="11"/>
        <v>1000</v>
      </c>
    </row>
    <row r="25" spans="1:16" ht="28.5" customHeight="1">
      <c r="A25" s="156">
        <v>64143</v>
      </c>
      <c r="B25" s="156"/>
      <c r="C25" s="163" t="s">
        <v>12</v>
      </c>
      <c r="D25" s="163"/>
      <c r="E25" s="163"/>
      <c r="F25" s="163"/>
      <c r="G25" s="79">
        <v>1000</v>
      </c>
      <c r="H25" s="78">
        <v>1000</v>
      </c>
      <c r="I25" s="78">
        <v>0</v>
      </c>
      <c r="J25" s="78">
        <v>0</v>
      </c>
      <c r="K25" s="78"/>
      <c r="L25" s="78">
        <v>0</v>
      </c>
      <c r="M25" s="78">
        <v>1000</v>
      </c>
      <c r="N25" s="78">
        <v>0</v>
      </c>
      <c r="O25" s="78">
        <v>1000</v>
      </c>
      <c r="P25" s="78">
        <v>1000</v>
      </c>
    </row>
    <row r="26" spans="1:16" s="4" customFormat="1" ht="28.5" customHeight="1">
      <c r="A26" s="20">
        <v>6415</v>
      </c>
      <c r="B26" s="20"/>
      <c r="C26" s="172" t="s">
        <v>198</v>
      </c>
      <c r="D26" s="173"/>
      <c r="E26" s="174"/>
      <c r="F26" s="32"/>
      <c r="G26" s="76">
        <f>SUM(G27)</f>
        <v>0</v>
      </c>
      <c r="H26" s="76">
        <f aca="true" t="shared" si="12" ref="H26:P26">SUM(H27)</f>
        <v>500</v>
      </c>
      <c r="I26" s="76">
        <f t="shared" si="12"/>
        <v>0</v>
      </c>
      <c r="J26" s="76">
        <f t="shared" si="12"/>
        <v>0</v>
      </c>
      <c r="K26" s="76">
        <f t="shared" si="12"/>
        <v>0</v>
      </c>
      <c r="L26" s="76">
        <f t="shared" si="12"/>
        <v>0</v>
      </c>
      <c r="M26" s="76">
        <f t="shared" si="12"/>
        <v>500</v>
      </c>
      <c r="N26" s="76">
        <f t="shared" si="12"/>
        <v>0</v>
      </c>
      <c r="O26" s="76">
        <f t="shared" si="12"/>
        <v>500</v>
      </c>
      <c r="P26" s="76">
        <f t="shared" si="12"/>
        <v>500</v>
      </c>
    </row>
    <row r="27" spans="1:16" s="6" customFormat="1" ht="28.5" customHeight="1">
      <c r="A27" s="18">
        <v>64151</v>
      </c>
      <c r="B27" s="18"/>
      <c r="C27" s="164" t="s">
        <v>198</v>
      </c>
      <c r="D27" s="165"/>
      <c r="E27" s="166"/>
      <c r="F27" s="19"/>
      <c r="G27" s="79">
        <v>0</v>
      </c>
      <c r="H27" s="78">
        <v>500</v>
      </c>
      <c r="I27" s="78">
        <v>0</v>
      </c>
      <c r="J27" s="78">
        <v>0</v>
      </c>
      <c r="K27" s="78"/>
      <c r="L27" s="78">
        <v>0</v>
      </c>
      <c r="M27" s="78">
        <v>500</v>
      </c>
      <c r="N27" s="78">
        <v>0</v>
      </c>
      <c r="O27" s="78">
        <v>500</v>
      </c>
      <c r="P27" s="78">
        <v>500</v>
      </c>
    </row>
    <row r="28" spans="1:16" s="4" customFormat="1" ht="37.5" customHeight="1">
      <c r="A28" s="158">
        <v>65</v>
      </c>
      <c r="B28" s="158"/>
      <c r="C28" s="157" t="s">
        <v>15</v>
      </c>
      <c r="D28" s="157"/>
      <c r="E28" s="157"/>
      <c r="F28" s="157"/>
      <c r="G28" s="76">
        <f>SUM(G29)</f>
        <v>590000</v>
      </c>
      <c r="H28" s="76">
        <f aca="true" t="shared" si="13" ref="H28:P29">SUM(H29)</f>
        <v>590000</v>
      </c>
      <c r="I28" s="76">
        <f t="shared" si="13"/>
        <v>570000</v>
      </c>
      <c r="J28" s="76">
        <f t="shared" si="13"/>
        <v>0</v>
      </c>
      <c r="K28" s="76">
        <f t="shared" si="13"/>
        <v>0</v>
      </c>
      <c r="L28" s="76">
        <f t="shared" si="13"/>
        <v>0</v>
      </c>
      <c r="M28" s="76">
        <f t="shared" si="13"/>
        <v>0</v>
      </c>
      <c r="N28" s="76">
        <f t="shared" si="13"/>
        <v>20000</v>
      </c>
      <c r="O28" s="76">
        <f t="shared" si="13"/>
        <v>590000</v>
      </c>
      <c r="P28" s="76">
        <f t="shared" si="13"/>
        <v>590000</v>
      </c>
    </row>
    <row r="29" spans="1:16" s="9" customFormat="1" ht="12.75">
      <c r="A29" s="159">
        <v>652</v>
      </c>
      <c r="B29" s="159"/>
      <c r="C29" s="159" t="s">
        <v>16</v>
      </c>
      <c r="D29" s="159"/>
      <c r="E29" s="159"/>
      <c r="F29" s="159"/>
      <c r="G29" s="74">
        <f>SUM(G30)</f>
        <v>590000</v>
      </c>
      <c r="H29" s="74">
        <f t="shared" si="13"/>
        <v>590000</v>
      </c>
      <c r="I29" s="74">
        <f t="shared" si="13"/>
        <v>570000</v>
      </c>
      <c r="J29" s="74">
        <f t="shared" si="13"/>
        <v>0</v>
      </c>
      <c r="K29" s="74">
        <f t="shared" si="13"/>
        <v>0</v>
      </c>
      <c r="L29" s="74">
        <f t="shared" si="13"/>
        <v>0</v>
      </c>
      <c r="M29" s="74">
        <f t="shared" si="13"/>
        <v>0</v>
      </c>
      <c r="N29" s="74">
        <f t="shared" si="13"/>
        <v>20000</v>
      </c>
      <c r="O29" s="74">
        <f t="shared" si="13"/>
        <v>590000</v>
      </c>
      <c r="P29" s="74">
        <f t="shared" si="13"/>
        <v>590000</v>
      </c>
    </row>
    <row r="30" spans="1:16" s="4" customFormat="1" ht="12.75">
      <c r="A30" s="158">
        <v>6526</v>
      </c>
      <c r="B30" s="158"/>
      <c r="C30" s="158" t="s">
        <v>17</v>
      </c>
      <c r="D30" s="158"/>
      <c r="E30" s="158"/>
      <c r="F30" s="158"/>
      <c r="G30" s="72">
        <f>SUM(G31:G33)</f>
        <v>590000</v>
      </c>
      <c r="H30" s="72">
        <f aca="true" t="shared" si="14" ref="H30:P30">SUM(H31:H33)</f>
        <v>590000</v>
      </c>
      <c r="I30" s="72">
        <f t="shared" si="14"/>
        <v>570000</v>
      </c>
      <c r="J30" s="72">
        <f t="shared" si="14"/>
        <v>0</v>
      </c>
      <c r="K30" s="72">
        <f t="shared" si="14"/>
        <v>0</v>
      </c>
      <c r="L30" s="72">
        <f t="shared" si="14"/>
        <v>0</v>
      </c>
      <c r="M30" s="72">
        <f t="shared" si="14"/>
        <v>0</v>
      </c>
      <c r="N30" s="72">
        <f t="shared" si="14"/>
        <v>20000</v>
      </c>
      <c r="O30" s="72">
        <f t="shared" si="14"/>
        <v>590000</v>
      </c>
      <c r="P30" s="72">
        <f t="shared" si="14"/>
        <v>590000</v>
      </c>
    </row>
    <row r="31" spans="1:16" ht="26.25" customHeight="1">
      <c r="A31" s="156">
        <v>65264</v>
      </c>
      <c r="B31" s="156"/>
      <c r="C31" s="163" t="s">
        <v>18</v>
      </c>
      <c r="D31" s="163"/>
      <c r="E31" s="163"/>
      <c r="F31" s="163"/>
      <c r="G31" s="79">
        <v>570000</v>
      </c>
      <c r="H31" s="78">
        <v>570000</v>
      </c>
      <c r="I31" s="78">
        <v>570000</v>
      </c>
      <c r="J31" s="78">
        <v>0</v>
      </c>
      <c r="K31" s="78"/>
      <c r="L31" s="78">
        <v>0</v>
      </c>
      <c r="M31" s="78">
        <v>0</v>
      </c>
      <c r="N31" s="78">
        <v>0</v>
      </c>
      <c r="O31" s="78">
        <v>570000</v>
      </c>
      <c r="P31" s="78">
        <v>570000</v>
      </c>
    </row>
    <row r="32" spans="1:16" ht="26.25" customHeight="1">
      <c r="A32" s="175">
        <v>65267</v>
      </c>
      <c r="B32" s="176"/>
      <c r="C32" s="164" t="s">
        <v>166</v>
      </c>
      <c r="D32" s="165"/>
      <c r="E32" s="165"/>
      <c r="F32" s="166"/>
      <c r="G32" s="80">
        <v>20000</v>
      </c>
      <c r="H32" s="78">
        <v>20000</v>
      </c>
      <c r="I32" s="78">
        <v>0</v>
      </c>
      <c r="J32" s="78">
        <v>0</v>
      </c>
      <c r="K32" s="78"/>
      <c r="L32" s="78">
        <v>0</v>
      </c>
      <c r="M32" s="78">
        <v>0</v>
      </c>
      <c r="N32" s="78">
        <v>20000</v>
      </c>
      <c r="O32" s="78">
        <v>20000</v>
      </c>
      <c r="P32" s="78">
        <v>20000</v>
      </c>
    </row>
    <row r="33" spans="1:16" ht="12.75">
      <c r="A33" s="156">
        <v>65269</v>
      </c>
      <c r="B33" s="156"/>
      <c r="C33" s="156" t="s">
        <v>17</v>
      </c>
      <c r="D33" s="156"/>
      <c r="E33" s="156"/>
      <c r="F33" s="156"/>
      <c r="G33" s="77">
        <v>0</v>
      </c>
      <c r="H33" s="78">
        <f>SUM(I33:N33)</f>
        <v>0</v>
      </c>
      <c r="I33" s="78">
        <v>0</v>
      </c>
      <c r="J33" s="78">
        <v>0</v>
      </c>
      <c r="K33" s="78"/>
      <c r="L33" s="78">
        <v>0</v>
      </c>
      <c r="M33" s="78">
        <v>0</v>
      </c>
      <c r="N33" s="78">
        <v>0</v>
      </c>
      <c r="O33" s="78">
        <v>0</v>
      </c>
      <c r="P33" s="78">
        <v>0</v>
      </c>
    </row>
    <row r="34" spans="1:16" s="4" customFormat="1" ht="42" customHeight="1">
      <c r="A34" s="158">
        <v>66</v>
      </c>
      <c r="B34" s="158"/>
      <c r="C34" s="157" t="s">
        <v>34</v>
      </c>
      <c r="D34" s="157"/>
      <c r="E34" s="157"/>
      <c r="F34" s="157"/>
      <c r="G34" s="76">
        <f>SUM(G35)</f>
        <v>7550000</v>
      </c>
      <c r="H34" s="76">
        <f aca="true" t="shared" si="15" ref="H34:P36">SUM(H35)</f>
        <v>7431100</v>
      </c>
      <c r="I34" s="76">
        <f t="shared" si="15"/>
        <v>0</v>
      </c>
      <c r="J34" s="76">
        <f t="shared" si="15"/>
        <v>0</v>
      </c>
      <c r="K34" s="76">
        <f t="shared" si="15"/>
        <v>0</v>
      </c>
      <c r="L34" s="76">
        <f t="shared" si="15"/>
        <v>0</v>
      </c>
      <c r="M34" s="76">
        <f t="shared" si="15"/>
        <v>7431100</v>
      </c>
      <c r="N34" s="76">
        <f t="shared" si="15"/>
        <v>0</v>
      </c>
      <c r="O34" s="76">
        <f t="shared" si="15"/>
        <v>3814000</v>
      </c>
      <c r="P34" s="76">
        <f t="shared" si="15"/>
        <v>3828400</v>
      </c>
    </row>
    <row r="35" spans="1:16" s="9" customFormat="1" ht="25.5" customHeight="1">
      <c r="A35" s="159">
        <v>661</v>
      </c>
      <c r="B35" s="159"/>
      <c r="C35" s="161" t="s">
        <v>19</v>
      </c>
      <c r="D35" s="161"/>
      <c r="E35" s="161"/>
      <c r="F35" s="161"/>
      <c r="G35" s="81">
        <f>SUM(G36)</f>
        <v>7550000</v>
      </c>
      <c r="H35" s="81">
        <f t="shared" si="15"/>
        <v>7431100</v>
      </c>
      <c r="I35" s="81">
        <f t="shared" si="15"/>
        <v>0</v>
      </c>
      <c r="J35" s="81">
        <f t="shared" si="15"/>
        <v>0</v>
      </c>
      <c r="K35" s="81">
        <f t="shared" si="15"/>
        <v>0</v>
      </c>
      <c r="L35" s="81">
        <f t="shared" si="15"/>
        <v>0</v>
      </c>
      <c r="M35" s="81">
        <f t="shared" si="15"/>
        <v>7431100</v>
      </c>
      <c r="N35" s="81">
        <f t="shared" si="15"/>
        <v>0</v>
      </c>
      <c r="O35" s="81">
        <f t="shared" si="15"/>
        <v>3814000</v>
      </c>
      <c r="P35" s="81">
        <f t="shared" si="15"/>
        <v>3828400</v>
      </c>
    </row>
    <row r="36" spans="1:16" s="4" customFormat="1" ht="12.75">
      <c r="A36" s="158">
        <v>6615</v>
      </c>
      <c r="B36" s="158"/>
      <c r="C36" s="158" t="s">
        <v>20</v>
      </c>
      <c r="D36" s="158"/>
      <c r="E36" s="158"/>
      <c r="F36" s="158"/>
      <c r="G36" s="72">
        <f>SUM(G37)</f>
        <v>7550000</v>
      </c>
      <c r="H36" s="72">
        <f t="shared" si="15"/>
        <v>7431100</v>
      </c>
      <c r="I36" s="72">
        <f t="shared" si="15"/>
        <v>0</v>
      </c>
      <c r="J36" s="72">
        <f t="shared" si="15"/>
        <v>0</v>
      </c>
      <c r="K36" s="72">
        <f t="shared" si="15"/>
        <v>0</v>
      </c>
      <c r="L36" s="72">
        <f t="shared" si="15"/>
        <v>0</v>
      </c>
      <c r="M36" s="72">
        <f t="shared" si="15"/>
        <v>7431100</v>
      </c>
      <c r="N36" s="72">
        <f t="shared" si="15"/>
        <v>0</v>
      </c>
      <c r="O36" s="72">
        <f t="shared" si="15"/>
        <v>3814000</v>
      </c>
      <c r="P36" s="72">
        <f t="shared" si="15"/>
        <v>3828400</v>
      </c>
    </row>
    <row r="37" spans="1:16" ht="12.75">
      <c r="A37" s="156">
        <v>66151</v>
      </c>
      <c r="B37" s="156"/>
      <c r="C37" s="156" t="s">
        <v>20</v>
      </c>
      <c r="D37" s="156"/>
      <c r="E37" s="156"/>
      <c r="F37" s="156"/>
      <c r="G37" s="77">
        <v>7550000</v>
      </c>
      <c r="H37" s="78">
        <v>7431100</v>
      </c>
      <c r="I37" s="78">
        <v>0</v>
      </c>
      <c r="J37" s="78">
        <v>0</v>
      </c>
      <c r="K37" s="78"/>
      <c r="L37" s="78">
        <v>0</v>
      </c>
      <c r="M37" s="78">
        <v>7431100</v>
      </c>
      <c r="N37" s="78">
        <v>0</v>
      </c>
      <c r="O37" s="78">
        <v>3814000</v>
      </c>
      <c r="P37" s="78">
        <v>3828400</v>
      </c>
    </row>
    <row r="38" spans="1:16" s="4" customFormat="1" ht="38.25" customHeight="1">
      <c r="A38" s="158">
        <v>67</v>
      </c>
      <c r="B38" s="158"/>
      <c r="C38" s="157" t="s">
        <v>21</v>
      </c>
      <c r="D38" s="157"/>
      <c r="E38" s="157"/>
      <c r="F38" s="157"/>
      <c r="G38" s="76">
        <f aca="true" t="shared" si="16" ref="G38:P38">SUM(G39+G46)</f>
        <v>9735255</v>
      </c>
      <c r="H38" s="76">
        <f t="shared" si="16"/>
        <v>7590000</v>
      </c>
      <c r="I38" s="76">
        <f t="shared" si="16"/>
        <v>6750000</v>
      </c>
      <c r="J38" s="76">
        <f t="shared" si="16"/>
        <v>840000</v>
      </c>
      <c r="K38" s="76">
        <f t="shared" si="16"/>
        <v>0</v>
      </c>
      <c r="L38" s="76">
        <f t="shared" si="16"/>
        <v>0</v>
      </c>
      <c r="M38" s="76">
        <f t="shared" si="16"/>
        <v>0</v>
      </c>
      <c r="N38" s="76">
        <f t="shared" si="16"/>
        <v>0</v>
      </c>
      <c r="O38" s="76">
        <f t="shared" si="16"/>
        <v>6322000</v>
      </c>
      <c r="P38" s="76">
        <f t="shared" si="16"/>
        <v>6300000</v>
      </c>
    </row>
    <row r="39" spans="1:16" s="9" customFormat="1" ht="36.75" customHeight="1">
      <c r="A39" s="159">
        <v>671</v>
      </c>
      <c r="B39" s="159"/>
      <c r="C39" s="161" t="s">
        <v>22</v>
      </c>
      <c r="D39" s="161"/>
      <c r="E39" s="161"/>
      <c r="F39" s="161"/>
      <c r="G39" s="81">
        <f>SUM(G40+G44+G42)</f>
        <v>1785255</v>
      </c>
      <c r="H39" s="81">
        <f>SUM(H40+H44+H42)</f>
        <v>840000</v>
      </c>
      <c r="I39" s="81">
        <f aca="true" t="shared" si="17" ref="I39:P39">SUM(I40+I44+I42)</f>
        <v>0</v>
      </c>
      <c r="J39" s="81">
        <f t="shared" si="17"/>
        <v>840000</v>
      </c>
      <c r="K39" s="81">
        <f t="shared" si="17"/>
        <v>0</v>
      </c>
      <c r="L39" s="81">
        <f t="shared" si="17"/>
        <v>0</v>
      </c>
      <c r="M39" s="81">
        <f t="shared" si="17"/>
        <v>0</v>
      </c>
      <c r="N39" s="81">
        <f t="shared" si="17"/>
        <v>0</v>
      </c>
      <c r="O39" s="81">
        <f t="shared" si="17"/>
        <v>822000</v>
      </c>
      <c r="P39" s="81">
        <f t="shared" si="17"/>
        <v>800000</v>
      </c>
    </row>
    <row r="40" spans="1:16" s="4" customFormat="1" ht="26.25" customHeight="1">
      <c r="A40" s="158">
        <v>6711</v>
      </c>
      <c r="B40" s="158"/>
      <c r="C40" s="157" t="s">
        <v>23</v>
      </c>
      <c r="D40" s="157"/>
      <c r="E40" s="157"/>
      <c r="F40" s="157"/>
      <c r="G40" s="76">
        <f>SUM(G41)</f>
        <v>15000</v>
      </c>
      <c r="H40" s="76">
        <f aca="true" t="shared" si="18" ref="H40:P40">SUM(H41)</f>
        <v>47000</v>
      </c>
      <c r="I40" s="76">
        <f t="shared" si="18"/>
        <v>0</v>
      </c>
      <c r="J40" s="76">
        <f t="shared" si="18"/>
        <v>47000</v>
      </c>
      <c r="K40" s="76">
        <f t="shared" si="18"/>
        <v>0</v>
      </c>
      <c r="L40" s="76">
        <f t="shared" si="18"/>
        <v>0</v>
      </c>
      <c r="M40" s="76">
        <f t="shared" si="18"/>
        <v>0</v>
      </c>
      <c r="N40" s="76">
        <f t="shared" si="18"/>
        <v>0</v>
      </c>
      <c r="O40" s="76">
        <f t="shared" si="18"/>
        <v>15000</v>
      </c>
      <c r="P40" s="76">
        <f t="shared" si="18"/>
        <v>15000</v>
      </c>
    </row>
    <row r="41" spans="1:16" ht="27" customHeight="1">
      <c r="A41" s="156">
        <v>67111</v>
      </c>
      <c r="B41" s="156"/>
      <c r="C41" s="163" t="s">
        <v>24</v>
      </c>
      <c r="D41" s="163"/>
      <c r="E41" s="163"/>
      <c r="F41" s="163"/>
      <c r="G41" s="79">
        <v>15000</v>
      </c>
      <c r="H41" s="78">
        <v>47000</v>
      </c>
      <c r="I41" s="78">
        <f>SUM(I44)</f>
        <v>0</v>
      </c>
      <c r="J41" s="78">
        <v>47000</v>
      </c>
      <c r="K41" s="78">
        <f>SUM(K44)</f>
        <v>0</v>
      </c>
      <c r="L41" s="78">
        <f>SUM(L44)</f>
        <v>0</v>
      </c>
      <c r="M41" s="78">
        <f>SUM(M44)</f>
        <v>0</v>
      </c>
      <c r="N41" s="78">
        <f>SUM(N44)</f>
        <v>0</v>
      </c>
      <c r="O41" s="78">
        <v>15000</v>
      </c>
      <c r="P41" s="78">
        <v>15000</v>
      </c>
    </row>
    <row r="42" spans="1:16" s="4" customFormat="1" ht="36.75" customHeight="1">
      <c r="A42" s="20">
        <v>6712</v>
      </c>
      <c r="B42" s="20"/>
      <c r="C42" s="172" t="s">
        <v>202</v>
      </c>
      <c r="D42" s="173"/>
      <c r="E42" s="174"/>
      <c r="F42" s="32"/>
      <c r="G42" s="76">
        <f>SUM(G43)</f>
        <v>910255</v>
      </c>
      <c r="H42" s="76">
        <f aca="true" t="shared" si="19" ref="H42:P42">SUM(H43)</f>
        <v>393000</v>
      </c>
      <c r="I42" s="76">
        <f t="shared" si="19"/>
        <v>0</v>
      </c>
      <c r="J42" s="76">
        <f t="shared" si="19"/>
        <v>393000</v>
      </c>
      <c r="K42" s="76">
        <f t="shared" si="19"/>
        <v>0</v>
      </c>
      <c r="L42" s="76">
        <f t="shared" si="19"/>
        <v>0</v>
      </c>
      <c r="M42" s="76">
        <f t="shared" si="19"/>
        <v>0</v>
      </c>
      <c r="N42" s="76">
        <f t="shared" si="19"/>
        <v>0</v>
      </c>
      <c r="O42" s="76">
        <f t="shared" si="19"/>
        <v>0</v>
      </c>
      <c r="P42" s="76">
        <f t="shared" si="19"/>
        <v>0</v>
      </c>
    </row>
    <row r="43" spans="1:16" ht="37.5" customHeight="1">
      <c r="A43" s="18">
        <v>67121</v>
      </c>
      <c r="B43" s="18"/>
      <c r="C43" s="164" t="s">
        <v>202</v>
      </c>
      <c r="D43" s="165"/>
      <c r="E43" s="166"/>
      <c r="F43" s="19"/>
      <c r="G43" s="79">
        <v>910255</v>
      </c>
      <c r="H43" s="78">
        <v>393000</v>
      </c>
      <c r="I43" s="78">
        <v>0</v>
      </c>
      <c r="J43" s="78">
        <v>393000</v>
      </c>
      <c r="K43" s="78"/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s="4" customFormat="1" ht="44.25" customHeight="1">
      <c r="A44" s="158">
        <v>6714</v>
      </c>
      <c r="B44" s="158"/>
      <c r="C44" s="157" t="s">
        <v>25</v>
      </c>
      <c r="D44" s="157"/>
      <c r="E44" s="157"/>
      <c r="F44" s="157"/>
      <c r="G44" s="76">
        <f aca="true" t="shared" si="20" ref="G44:P44">SUM(G45)</f>
        <v>860000</v>
      </c>
      <c r="H44" s="76">
        <f t="shared" si="20"/>
        <v>400000</v>
      </c>
      <c r="I44" s="76">
        <f t="shared" si="20"/>
        <v>0</v>
      </c>
      <c r="J44" s="76">
        <f t="shared" si="20"/>
        <v>400000</v>
      </c>
      <c r="K44" s="76">
        <f t="shared" si="20"/>
        <v>0</v>
      </c>
      <c r="L44" s="76">
        <f t="shared" si="20"/>
        <v>0</v>
      </c>
      <c r="M44" s="76">
        <f t="shared" si="20"/>
        <v>0</v>
      </c>
      <c r="N44" s="76">
        <f t="shared" si="20"/>
        <v>0</v>
      </c>
      <c r="O44" s="76">
        <f t="shared" si="20"/>
        <v>807000</v>
      </c>
      <c r="P44" s="76">
        <f t="shared" si="20"/>
        <v>785000</v>
      </c>
    </row>
    <row r="45" spans="1:16" ht="42" customHeight="1">
      <c r="A45" s="156">
        <v>67141</v>
      </c>
      <c r="B45" s="156"/>
      <c r="C45" s="163" t="s">
        <v>95</v>
      </c>
      <c r="D45" s="163"/>
      <c r="E45" s="163"/>
      <c r="F45" s="163"/>
      <c r="G45" s="79">
        <v>860000</v>
      </c>
      <c r="H45" s="78">
        <v>400000</v>
      </c>
      <c r="I45" s="78">
        <v>0</v>
      </c>
      <c r="J45" s="78">
        <v>400000</v>
      </c>
      <c r="K45" s="78"/>
      <c r="L45" s="78">
        <v>0</v>
      </c>
      <c r="M45" s="78">
        <v>0</v>
      </c>
      <c r="N45" s="78">
        <v>0</v>
      </c>
      <c r="O45" s="78">
        <v>807000</v>
      </c>
      <c r="P45" s="78">
        <v>785000</v>
      </c>
    </row>
    <row r="46" spans="1:16" s="9" customFormat="1" ht="27" customHeight="1">
      <c r="A46" s="159">
        <v>673</v>
      </c>
      <c r="B46" s="159"/>
      <c r="C46" s="161" t="s">
        <v>26</v>
      </c>
      <c r="D46" s="161"/>
      <c r="E46" s="161"/>
      <c r="F46" s="161"/>
      <c r="G46" s="81">
        <f>SUM(G47)</f>
        <v>7950000</v>
      </c>
      <c r="H46" s="81">
        <f aca="true" t="shared" si="21" ref="H46:P47">SUM(H47)</f>
        <v>6750000</v>
      </c>
      <c r="I46" s="81">
        <f t="shared" si="21"/>
        <v>6750000</v>
      </c>
      <c r="J46" s="81">
        <f t="shared" si="21"/>
        <v>0</v>
      </c>
      <c r="K46" s="81">
        <f t="shared" si="21"/>
        <v>0</v>
      </c>
      <c r="L46" s="81">
        <f t="shared" si="21"/>
        <v>0</v>
      </c>
      <c r="M46" s="81">
        <f t="shared" si="21"/>
        <v>0</v>
      </c>
      <c r="N46" s="81">
        <f t="shared" si="21"/>
        <v>0</v>
      </c>
      <c r="O46" s="81">
        <f t="shared" si="21"/>
        <v>5500000</v>
      </c>
      <c r="P46" s="81">
        <f t="shared" si="21"/>
        <v>5500000</v>
      </c>
    </row>
    <row r="47" spans="1:16" s="4" customFormat="1" ht="26.25" customHeight="1">
      <c r="A47" s="158">
        <v>6731</v>
      </c>
      <c r="B47" s="158"/>
      <c r="C47" s="157" t="s">
        <v>26</v>
      </c>
      <c r="D47" s="157"/>
      <c r="E47" s="157"/>
      <c r="F47" s="157"/>
      <c r="G47" s="76">
        <f>SUM(G48)</f>
        <v>7950000</v>
      </c>
      <c r="H47" s="76">
        <f t="shared" si="21"/>
        <v>6750000</v>
      </c>
      <c r="I47" s="76">
        <f t="shared" si="21"/>
        <v>6750000</v>
      </c>
      <c r="J47" s="76">
        <f t="shared" si="21"/>
        <v>0</v>
      </c>
      <c r="K47" s="76">
        <f t="shared" si="21"/>
        <v>0</v>
      </c>
      <c r="L47" s="76">
        <f t="shared" si="21"/>
        <v>0</v>
      </c>
      <c r="M47" s="76">
        <f t="shared" si="21"/>
        <v>0</v>
      </c>
      <c r="N47" s="76">
        <f t="shared" si="21"/>
        <v>0</v>
      </c>
      <c r="O47" s="76">
        <f t="shared" si="21"/>
        <v>5500000</v>
      </c>
      <c r="P47" s="76">
        <f t="shared" si="21"/>
        <v>5500000</v>
      </c>
    </row>
    <row r="48" spans="1:16" ht="29.25" customHeight="1">
      <c r="A48" s="156">
        <v>67311</v>
      </c>
      <c r="B48" s="156"/>
      <c r="C48" s="163" t="s">
        <v>26</v>
      </c>
      <c r="D48" s="163"/>
      <c r="E48" s="163"/>
      <c r="F48" s="163"/>
      <c r="G48" s="79">
        <v>7950000</v>
      </c>
      <c r="H48" s="78">
        <v>6750000</v>
      </c>
      <c r="I48" s="78">
        <v>6750000</v>
      </c>
      <c r="J48" s="78">
        <v>0</v>
      </c>
      <c r="K48" s="78"/>
      <c r="L48" s="78">
        <v>0</v>
      </c>
      <c r="M48" s="78">
        <v>0</v>
      </c>
      <c r="N48" s="78">
        <v>0</v>
      </c>
      <c r="O48" s="78">
        <v>5500000</v>
      </c>
      <c r="P48" s="78">
        <v>5500000</v>
      </c>
    </row>
    <row r="49" spans="1:16" s="4" customFormat="1" ht="29.25" customHeight="1">
      <c r="A49" s="20">
        <v>68</v>
      </c>
      <c r="B49" s="20"/>
      <c r="C49" s="172" t="s">
        <v>182</v>
      </c>
      <c r="D49" s="173"/>
      <c r="E49" s="174"/>
      <c r="F49" s="32"/>
      <c r="G49" s="76">
        <f>SUM(G50)</f>
        <v>20000</v>
      </c>
      <c r="H49" s="76">
        <f aca="true" t="shared" si="22" ref="H49:P51">SUM(H50)</f>
        <v>20000</v>
      </c>
      <c r="I49" s="76">
        <f t="shared" si="22"/>
        <v>0</v>
      </c>
      <c r="J49" s="76">
        <f t="shared" si="22"/>
        <v>0</v>
      </c>
      <c r="K49" s="76">
        <f t="shared" si="22"/>
        <v>0</v>
      </c>
      <c r="L49" s="76">
        <f t="shared" si="22"/>
        <v>0</v>
      </c>
      <c r="M49" s="76">
        <f t="shared" si="22"/>
        <v>20000</v>
      </c>
      <c r="N49" s="76">
        <f t="shared" si="22"/>
        <v>0</v>
      </c>
      <c r="O49" s="76">
        <f t="shared" si="22"/>
        <v>20000</v>
      </c>
      <c r="P49" s="76">
        <f t="shared" si="22"/>
        <v>20000</v>
      </c>
    </row>
    <row r="50" spans="1:16" s="4" customFormat="1" ht="29.25" customHeight="1">
      <c r="A50" s="20">
        <v>683</v>
      </c>
      <c r="B50" s="20"/>
      <c r="C50" s="172" t="s">
        <v>181</v>
      </c>
      <c r="D50" s="173"/>
      <c r="E50" s="174"/>
      <c r="F50" s="32"/>
      <c r="G50" s="76">
        <f>SUM(G51)</f>
        <v>20000</v>
      </c>
      <c r="H50" s="76">
        <f t="shared" si="22"/>
        <v>20000</v>
      </c>
      <c r="I50" s="76">
        <f t="shared" si="22"/>
        <v>0</v>
      </c>
      <c r="J50" s="76">
        <f t="shared" si="22"/>
        <v>0</v>
      </c>
      <c r="K50" s="76">
        <f t="shared" si="22"/>
        <v>0</v>
      </c>
      <c r="L50" s="76">
        <f t="shared" si="22"/>
        <v>0</v>
      </c>
      <c r="M50" s="76">
        <f t="shared" si="22"/>
        <v>20000</v>
      </c>
      <c r="N50" s="76">
        <f t="shared" si="22"/>
        <v>0</v>
      </c>
      <c r="O50" s="76">
        <f t="shared" si="22"/>
        <v>20000</v>
      </c>
      <c r="P50" s="76">
        <f t="shared" si="22"/>
        <v>20000</v>
      </c>
    </row>
    <row r="51" spans="1:16" s="4" customFormat="1" ht="29.25" customHeight="1">
      <c r="A51" s="20">
        <v>6831</v>
      </c>
      <c r="B51" s="20"/>
      <c r="C51" s="172" t="s">
        <v>181</v>
      </c>
      <c r="D51" s="173"/>
      <c r="E51" s="174"/>
      <c r="F51" s="32"/>
      <c r="G51" s="76">
        <f>SUM(G52)</f>
        <v>20000</v>
      </c>
      <c r="H51" s="76">
        <f t="shared" si="22"/>
        <v>20000</v>
      </c>
      <c r="I51" s="76">
        <f t="shared" si="22"/>
        <v>0</v>
      </c>
      <c r="J51" s="76">
        <f t="shared" si="22"/>
        <v>0</v>
      </c>
      <c r="K51" s="76">
        <f t="shared" si="22"/>
        <v>0</v>
      </c>
      <c r="L51" s="76">
        <f t="shared" si="22"/>
        <v>0</v>
      </c>
      <c r="M51" s="76">
        <f t="shared" si="22"/>
        <v>20000</v>
      </c>
      <c r="N51" s="76">
        <f t="shared" si="22"/>
        <v>0</v>
      </c>
      <c r="O51" s="76">
        <f t="shared" si="22"/>
        <v>20000</v>
      </c>
      <c r="P51" s="76">
        <f t="shared" si="22"/>
        <v>20000</v>
      </c>
    </row>
    <row r="52" spans="1:16" ht="29.25" customHeight="1">
      <c r="A52" s="18">
        <v>68311</v>
      </c>
      <c r="B52" s="18"/>
      <c r="C52" s="164" t="s">
        <v>181</v>
      </c>
      <c r="D52" s="165"/>
      <c r="E52" s="166"/>
      <c r="F52" s="19"/>
      <c r="G52" s="79">
        <v>20000</v>
      </c>
      <c r="H52" s="78">
        <v>20000</v>
      </c>
      <c r="I52" s="78">
        <v>0</v>
      </c>
      <c r="J52" s="78">
        <v>0</v>
      </c>
      <c r="K52" s="78"/>
      <c r="L52" s="78">
        <v>0</v>
      </c>
      <c r="M52" s="78">
        <v>20000</v>
      </c>
      <c r="N52" s="78">
        <v>0</v>
      </c>
      <c r="O52" s="78">
        <v>20000</v>
      </c>
      <c r="P52" s="78">
        <v>20000</v>
      </c>
    </row>
    <row r="53" spans="1:16" s="4" customFormat="1" ht="29.25" customHeight="1">
      <c r="A53" s="20">
        <v>7</v>
      </c>
      <c r="B53" s="20"/>
      <c r="C53" s="172" t="s">
        <v>213</v>
      </c>
      <c r="D53" s="173"/>
      <c r="E53" s="174"/>
      <c r="F53" s="32"/>
      <c r="G53" s="76">
        <f aca="true" t="shared" si="23" ref="G53:H56">SUM(G54)</f>
        <v>0</v>
      </c>
      <c r="H53" s="76">
        <f t="shared" si="23"/>
        <v>0</v>
      </c>
      <c r="I53" s="76">
        <f aca="true" t="shared" si="24" ref="I53:P53">SUM(I54)</f>
        <v>0</v>
      </c>
      <c r="J53" s="76">
        <f t="shared" si="24"/>
        <v>0</v>
      </c>
      <c r="K53" s="76">
        <f t="shared" si="24"/>
        <v>0</v>
      </c>
      <c r="L53" s="76">
        <f t="shared" si="24"/>
        <v>0</v>
      </c>
      <c r="M53" s="76">
        <f t="shared" si="24"/>
        <v>0</v>
      </c>
      <c r="N53" s="76">
        <f t="shared" si="24"/>
        <v>0</v>
      </c>
      <c r="O53" s="76">
        <f t="shared" si="24"/>
        <v>0</v>
      </c>
      <c r="P53" s="76">
        <f t="shared" si="24"/>
        <v>0</v>
      </c>
    </row>
    <row r="54" spans="1:16" s="4" customFormat="1" ht="29.25" customHeight="1">
      <c r="A54" s="20">
        <v>72</v>
      </c>
      <c r="B54" s="20"/>
      <c r="C54" s="172" t="s">
        <v>28</v>
      </c>
      <c r="D54" s="173"/>
      <c r="E54" s="174"/>
      <c r="F54" s="32"/>
      <c r="G54" s="76">
        <f t="shared" si="23"/>
        <v>0</v>
      </c>
      <c r="H54" s="76">
        <f t="shared" si="23"/>
        <v>0</v>
      </c>
      <c r="I54" s="76">
        <f aca="true" t="shared" si="25" ref="I54:N56">SUM(I55)</f>
        <v>0</v>
      </c>
      <c r="J54" s="76">
        <f t="shared" si="25"/>
        <v>0</v>
      </c>
      <c r="K54" s="76">
        <f t="shared" si="25"/>
        <v>0</v>
      </c>
      <c r="L54" s="76">
        <f t="shared" si="25"/>
        <v>0</v>
      </c>
      <c r="M54" s="76">
        <f t="shared" si="25"/>
        <v>0</v>
      </c>
      <c r="N54" s="76">
        <f t="shared" si="25"/>
        <v>0</v>
      </c>
      <c r="O54" s="76">
        <f aca="true" t="shared" si="26" ref="O54:P56">SUM(O55)</f>
        <v>0</v>
      </c>
      <c r="P54" s="76">
        <f t="shared" si="26"/>
        <v>0</v>
      </c>
    </row>
    <row r="55" spans="1:16" s="4" customFormat="1" ht="29.25" customHeight="1">
      <c r="A55" s="20">
        <v>723</v>
      </c>
      <c r="B55" s="20"/>
      <c r="C55" s="172" t="s">
        <v>29</v>
      </c>
      <c r="D55" s="173"/>
      <c r="E55" s="174"/>
      <c r="F55" s="32"/>
      <c r="G55" s="76">
        <f t="shared" si="23"/>
        <v>0</v>
      </c>
      <c r="H55" s="76">
        <f t="shared" si="23"/>
        <v>0</v>
      </c>
      <c r="I55" s="76">
        <f t="shared" si="25"/>
        <v>0</v>
      </c>
      <c r="J55" s="76">
        <f t="shared" si="25"/>
        <v>0</v>
      </c>
      <c r="K55" s="76">
        <f t="shared" si="25"/>
        <v>0</v>
      </c>
      <c r="L55" s="76">
        <f t="shared" si="25"/>
        <v>0</v>
      </c>
      <c r="M55" s="76">
        <f t="shared" si="25"/>
        <v>0</v>
      </c>
      <c r="N55" s="76">
        <f t="shared" si="25"/>
        <v>0</v>
      </c>
      <c r="O55" s="76">
        <f t="shared" si="26"/>
        <v>0</v>
      </c>
      <c r="P55" s="76">
        <f t="shared" si="26"/>
        <v>0</v>
      </c>
    </row>
    <row r="56" spans="1:16" s="4" customFormat="1" ht="29.25" customHeight="1">
      <c r="A56" s="20">
        <v>7231</v>
      </c>
      <c r="B56" s="20"/>
      <c r="C56" s="172" t="s">
        <v>30</v>
      </c>
      <c r="D56" s="173"/>
      <c r="E56" s="174"/>
      <c r="F56" s="32"/>
      <c r="G56" s="76">
        <f t="shared" si="23"/>
        <v>0</v>
      </c>
      <c r="H56" s="76">
        <f t="shared" si="23"/>
        <v>0</v>
      </c>
      <c r="I56" s="76">
        <f t="shared" si="25"/>
        <v>0</v>
      </c>
      <c r="J56" s="76">
        <f t="shared" si="25"/>
        <v>0</v>
      </c>
      <c r="K56" s="76">
        <f t="shared" si="25"/>
        <v>0</v>
      </c>
      <c r="L56" s="76">
        <f t="shared" si="25"/>
        <v>0</v>
      </c>
      <c r="M56" s="76">
        <f t="shared" si="25"/>
        <v>0</v>
      </c>
      <c r="N56" s="76">
        <f t="shared" si="25"/>
        <v>0</v>
      </c>
      <c r="O56" s="76">
        <f t="shared" si="26"/>
        <v>0</v>
      </c>
      <c r="P56" s="76">
        <f t="shared" si="26"/>
        <v>0</v>
      </c>
    </row>
    <row r="57" spans="1:16" ht="29.25" customHeight="1">
      <c r="A57" s="18">
        <v>72311</v>
      </c>
      <c r="B57" s="18"/>
      <c r="C57" s="164" t="s">
        <v>214</v>
      </c>
      <c r="D57" s="165"/>
      <c r="E57" s="166"/>
      <c r="F57" s="19"/>
      <c r="G57" s="79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</row>
    <row r="58" spans="1:16" ht="29.25" customHeight="1">
      <c r="A58" s="95">
        <v>922</v>
      </c>
      <c r="B58" s="95"/>
      <c r="C58" s="212" t="s">
        <v>221</v>
      </c>
      <c r="D58" s="213"/>
      <c r="E58" s="214"/>
      <c r="F58" s="98"/>
      <c r="G58" s="99">
        <v>897071</v>
      </c>
      <c r="H58" s="97"/>
      <c r="I58" s="97"/>
      <c r="J58" s="97"/>
      <c r="K58" s="97"/>
      <c r="L58" s="97"/>
      <c r="M58" s="97"/>
      <c r="N58" s="97"/>
      <c r="O58" s="97"/>
      <c r="P58" s="97"/>
    </row>
    <row r="59" spans="1:16" s="4" customFormat="1" ht="12.75">
      <c r="A59" s="170"/>
      <c r="B59" s="170"/>
      <c r="C59" s="170" t="s">
        <v>92</v>
      </c>
      <c r="D59" s="170"/>
      <c r="E59" s="170"/>
      <c r="F59" s="170"/>
      <c r="G59" s="83">
        <v>0</v>
      </c>
      <c r="H59" s="84">
        <f>SUM(I59:N59)</f>
        <v>16302700</v>
      </c>
      <c r="I59" s="84">
        <f>SUM(I7)</f>
        <v>7320000</v>
      </c>
      <c r="J59" s="84">
        <f>SUM(J7)</f>
        <v>840000</v>
      </c>
      <c r="K59" s="84"/>
      <c r="L59" s="84">
        <f>SUM(L7)</f>
        <v>670000</v>
      </c>
      <c r="M59" s="84">
        <f>SUM(M7+M58)</f>
        <v>7452700</v>
      </c>
      <c r="N59" s="84">
        <f>SUM(N7)</f>
        <v>20000</v>
      </c>
      <c r="O59" s="84"/>
      <c r="P59" s="84"/>
    </row>
    <row r="60" spans="1:16" ht="12.75">
      <c r="A60" s="170"/>
      <c r="B60" s="170"/>
      <c r="C60" s="170" t="s">
        <v>32</v>
      </c>
      <c r="D60" s="170"/>
      <c r="E60" s="170"/>
      <c r="F60" s="170"/>
      <c r="G60" s="83">
        <f>SUM(G7+G53+G58)</f>
        <v>19800072</v>
      </c>
      <c r="H60" s="84">
        <f>SUM(H7+H58)</f>
        <v>16302700</v>
      </c>
      <c r="I60" s="84"/>
      <c r="J60" s="84"/>
      <c r="K60" s="84"/>
      <c r="L60" s="84"/>
      <c r="M60" s="84"/>
      <c r="N60" s="84"/>
      <c r="O60" s="84">
        <f>SUM(O7+O58+O53)</f>
        <v>10997600</v>
      </c>
      <c r="P60" s="84">
        <f>SUM(P7+P58+P53)</f>
        <v>10990000</v>
      </c>
    </row>
    <row r="61" spans="1:7" ht="12.75">
      <c r="A61" s="160"/>
      <c r="B61" s="160"/>
      <c r="C61" s="160"/>
      <c r="D61" s="160"/>
      <c r="E61" s="160"/>
      <c r="F61" s="160"/>
      <c r="G61" s="17"/>
    </row>
    <row r="62" spans="1:7" ht="12.75">
      <c r="A62" s="160"/>
      <c r="B62" s="160"/>
      <c r="C62" s="160"/>
      <c r="D62" s="160"/>
      <c r="E62" s="160"/>
      <c r="F62" s="160"/>
      <c r="G62" s="17"/>
    </row>
    <row r="63" spans="1:7" ht="12.75">
      <c r="A63" s="160"/>
      <c r="B63" s="160"/>
      <c r="C63" s="160"/>
      <c r="D63" s="160"/>
      <c r="E63" s="160"/>
      <c r="F63" s="160"/>
      <c r="G63" s="17"/>
    </row>
    <row r="64" spans="1:7" ht="12.75">
      <c r="A64" s="160"/>
      <c r="B64" s="160"/>
      <c r="C64" s="160"/>
      <c r="D64" s="160"/>
      <c r="E64" s="160"/>
      <c r="F64" s="160"/>
      <c r="G64" s="17"/>
    </row>
    <row r="65" spans="1:7" ht="12.75">
      <c r="A65" s="160"/>
      <c r="B65" s="160"/>
      <c r="C65" s="160"/>
      <c r="D65" s="160"/>
      <c r="E65" s="160"/>
      <c r="F65" s="160"/>
      <c r="G65" s="17"/>
    </row>
    <row r="66" spans="1:7" ht="12.75">
      <c r="A66" s="160"/>
      <c r="B66" s="160"/>
      <c r="C66" s="160"/>
      <c r="D66" s="160"/>
      <c r="E66" s="160"/>
      <c r="F66" s="160"/>
      <c r="G66" s="17"/>
    </row>
    <row r="67" spans="1:7" ht="12.75">
      <c r="A67" s="160"/>
      <c r="B67" s="160"/>
      <c r="C67" s="160"/>
      <c r="D67" s="160"/>
      <c r="E67" s="160"/>
      <c r="F67" s="160"/>
      <c r="G67" s="17"/>
    </row>
    <row r="68" spans="1:7" ht="12.75">
      <c r="A68" s="160"/>
      <c r="B68" s="160"/>
      <c r="C68" s="160"/>
      <c r="D68" s="160"/>
      <c r="E68" s="160"/>
      <c r="F68" s="160"/>
      <c r="G68" s="17"/>
    </row>
    <row r="69" spans="1:7" ht="12.75">
      <c r="A69" s="160"/>
      <c r="B69" s="160"/>
      <c r="C69" s="160"/>
      <c r="D69" s="160"/>
      <c r="E69" s="160"/>
      <c r="F69" s="160"/>
      <c r="G69" s="17"/>
    </row>
    <row r="70" spans="1:7" ht="12.75">
      <c r="A70" s="160"/>
      <c r="B70" s="160"/>
      <c r="C70" s="160"/>
      <c r="D70" s="160"/>
      <c r="E70" s="160"/>
      <c r="F70" s="160"/>
      <c r="G70" s="17"/>
    </row>
    <row r="71" spans="1:7" ht="12.75">
      <c r="A71" s="160"/>
      <c r="B71" s="160"/>
      <c r="C71" s="160"/>
      <c r="D71" s="160"/>
      <c r="E71" s="160"/>
      <c r="F71" s="160"/>
      <c r="G71" s="17"/>
    </row>
  </sheetData>
  <sheetProtection/>
  <mergeCells count="115">
    <mergeCell ref="C57:E57"/>
    <mergeCell ref="C53:E53"/>
    <mergeCell ref="C54:E54"/>
    <mergeCell ref="C55:E55"/>
    <mergeCell ref="C56:E56"/>
    <mergeCell ref="A32:B32"/>
    <mergeCell ref="C32:F32"/>
    <mergeCell ref="C47:F47"/>
    <mergeCell ref="C48:F48"/>
    <mergeCell ref="A47:B47"/>
    <mergeCell ref="C62:F62"/>
    <mergeCell ref="C63:F63"/>
    <mergeCell ref="C64:F64"/>
    <mergeCell ref="C8:F8"/>
    <mergeCell ref="A12:B12"/>
    <mergeCell ref="A13:B13"/>
    <mergeCell ref="A14:B14"/>
    <mergeCell ref="C12:F12"/>
    <mergeCell ref="C13:F13"/>
    <mergeCell ref="C14:F14"/>
    <mergeCell ref="C70:F70"/>
    <mergeCell ref="C71:F71"/>
    <mergeCell ref="C65:F65"/>
    <mergeCell ref="C66:F66"/>
    <mergeCell ref="C67:F67"/>
    <mergeCell ref="C68:F68"/>
    <mergeCell ref="C69:F69"/>
    <mergeCell ref="C59:F59"/>
    <mergeCell ref="C60:F60"/>
    <mergeCell ref="C61:F61"/>
    <mergeCell ref="A69:B69"/>
    <mergeCell ref="A59:B59"/>
    <mergeCell ref="A60:B60"/>
    <mergeCell ref="A61:B61"/>
    <mergeCell ref="A62:B62"/>
    <mergeCell ref="A63:B63"/>
    <mergeCell ref="A64:B64"/>
    <mergeCell ref="A70:B70"/>
    <mergeCell ref="A71:B71"/>
    <mergeCell ref="A65:B65"/>
    <mergeCell ref="A66:B66"/>
    <mergeCell ref="A67:B67"/>
    <mergeCell ref="A68:B68"/>
    <mergeCell ref="A48:B48"/>
    <mergeCell ref="C41:F41"/>
    <mergeCell ref="C44:F44"/>
    <mergeCell ref="C45:F45"/>
    <mergeCell ref="C46:F46"/>
    <mergeCell ref="C42:E42"/>
    <mergeCell ref="C43:E43"/>
    <mergeCell ref="A41:B41"/>
    <mergeCell ref="A44:B44"/>
    <mergeCell ref="A45:B45"/>
    <mergeCell ref="C39:F39"/>
    <mergeCell ref="C40:F40"/>
    <mergeCell ref="C33:F33"/>
    <mergeCell ref="C34:F34"/>
    <mergeCell ref="C35:F35"/>
    <mergeCell ref="C36:F36"/>
    <mergeCell ref="C22:F22"/>
    <mergeCell ref="C23:F23"/>
    <mergeCell ref="C24:F24"/>
    <mergeCell ref="C25:F25"/>
    <mergeCell ref="C37:F37"/>
    <mergeCell ref="C38:F38"/>
    <mergeCell ref="C28:F28"/>
    <mergeCell ref="C31:F31"/>
    <mergeCell ref="C26:E26"/>
    <mergeCell ref="C27:E27"/>
    <mergeCell ref="A46:B46"/>
    <mergeCell ref="A37:B37"/>
    <mergeCell ref="A38:B38"/>
    <mergeCell ref="A39:B39"/>
    <mergeCell ref="A40:B40"/>
    <mergeCell ref="A33:B33"/>
    <mergeCell ref="A34:B34"/>
    <mergeCell ref="A35:B35"/>
    <mergeCell ref="A36:B36"/>
    <mergeCell ref="A28:B28"/>
    <mergeCell ref="A29:B29"/>
    <mergeCell ref="A30:B30"/>
    <mergeCell ref="A31:B31"/>
    <mergeCell ref="A22:B22"/>
    <mergeCell ref="A23:B23"/>
    <mergeCell ref="A24:B24"/>
    <mergeCell ref="A25:B25"/>
    <mergeCell ref="A21:B21"/>
    <mergeCell ref="A8:B8"/>
    <mergeCell ref="A1:S1"/>
    <mergeCell ref="A2:S3"/>
    <mergeCell ref="A5:B5"/>
    <mergeCell ref="C5:F5"/>
    <mergeCell ref="A15:B15"/>
    <mergeCell ref="C15:F15"/>
    <mergeCell ref="C21:F21"/>
    <mergeCell ref="A6:P6"/>
    <mergeCell ref="A7:B7"/>
    <mergeCell ref="A19:B19"/>
    <mergeCell ref="A20:B20"/>
    <mergeCell ref="C9:E9"/>
    <mergeCell ref="C10:E10"/>
    <mergeCell ref="C11:E11"/>
    <mergeCell ref="C16:E16"/>
    <mergeCell ref="C17:E17"/>
    <mergeCell ref="C18:E18"/>
    <mergeCell ref="C58:E58"/>
    <mergeCell ref="C49:E49"/>
    <mergeCell ref="C50:E50"/>
    <mergeCell ref="C51:E51"/>
    <mergeCell ref="C52:E52"/>
    <mergeCell ref="C7:F7"/>
    <mergeCell ref="C19:F19"/>
    <mergeCell ref="C20:F20"/>
    <mergeCell ref="C29:F29"/>
    <mergeCell ref="C30:F30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7"/>
  <sheetViews>
    <sheetView tabSelected="1" zoomScalePageLayoutView="0" workbookViewId="0" topLeftCell="A149">
      <selection activeCell="I176" sqref="I176"/>
    </sheetView>
  </sheetViews>
  <sheetFormatPr defaultColWidth="9.140625" defaultRowHeight="12.75"/>
  <cols>
    <col min="1" max="1" width="6.421875" style="0" customWidth="1"/>
    <col min="2" max="2" width="0.71875" style="0" customWidth="1"/>
    <col min="5" max="5" width="6.28125" style="0" customWidth="1"/>
    <col min="6" max="6" width="2.421875" style="0" customWidth="1"/>
    <col min="7" max="7" width="12.421875" style="0" customWidth="1"/>
    <col min="8" max="9" width="12.8515625" style="0" customWidth="1"/>
    <col min="10" max="10" width="12.57421875" style="0" customWidth="1"/>
    <col min="11" max="11" width="0.2890625" style="0" hidden="1" customWidth="1"/>
    <col min="12" max="12" width="11.28125" style="0" customWidth="1"/>
    <col min="13" max="13" width="12.421875" style="0" customWidth="1"/>
    <col min="14" max="14" width="13.140625" style="0" customWidth="1"/>
    <col min="15" max="16" width="12.421875" style="0" customWidth="1"/>
    <col min="17" max="17" width="19.140625" style="0" hidden="1" customWidth="1"/>
    <col min="18" max="18" width="9.140625" style="0" hidden="1" customWidth="1"/>
    <col min="19" max="19" width="0.13671875" style="0" hidden="1" customWidth="1"/>
  </cols>
  <sheetData>
    <row r="1" spans="1:19" ht="12.7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19" ht="1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2.75" hidden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ht="1.5" customHeight="1" hidden="1"/>
    <row r="5" spans="1:17" s="4" customFormat="1" ht="99" customHeight="1">
      <c r="A5" s="205" t="s">
        <v>5</v>
      </c>
      <c r="B5" s="206"/>
      <c r="C5" s="189" t="s">
        <v>35</v>
      </c>
      <c r="D5" s="189"/>
      <c r="E5" s="189"/>
      <c r="F5" s="189"/>
      <c r="G5" s="22" t="s">
        <v>222</v>
      </c>
      <c r="H5" s="21" t="s">
        <v>229</v>
      </c>
      <c r="I5" s="92" t="s">
        <v>207</v>
      </c>
      <c r="J5" s="92" t="s">
        <v>209</v>
      </c>
      <c r="K5" s="23"/>
      <c r="L5" s="92" t="s">
        <v>210</v>
      </c>
      <c r="M5" s="92" t="s">
        <v>211</v>
      </c>
      <c r="N5" s="92" t="s">
        <v>212</v>
      </c>
      <c r="O5" s="21" t="s">
        <v>233</v>
      </c>
      <c r="P5" s="21" t="s">
        <v>234</v>
      </c>
      <c r="Q5" s="3" t="s">
        <v>0</v>
      </c>
    </row>
    <row r="6" spans="1:16" s="4" customFormat="1" ht="12.75">
      <c r="A6" s="190" t="s">
        <v>36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6" s="4" customFormat="1" ht="20.25" customHeight="1">
      <c r="A7" s="171">
        <v>3</v>
      </c>
      <c r="B7" s="171"/>
      <c r="C7" s="171" t="s">
        <v>37</v>
      </c>
      <c r="D7" s="171"/>
      <c r="E7" s="171"/>
      <c r="F7" s="171"/>
      <c r="G7" s="50">
        <f>SUM(G8+G27+G130+G143)</f>
        <v>16200518</v>
      </c>
      <c r="H7" s="50">
        <f>SUM(H8+H27+H130)</f>
        <v>14966000</v>
      </c>
      <c r="I7" s="50">
        <f>SUM(I8+I27+I130)</f>
        <v>7320000</v>
      </c>
      <c r="J7" s="50">
        <f>SUM(J8+J27+J130)</f>
        <v>47000</v>
      </c>
      <c r="K7" s="50" t="e">
        <f>SUM(K8+K27+K130+#REF!+#REF!)</f>
        <v>#REF!</v>
      </c>
      <c r="L7" s="50">
        <f>SUM(L8+L27+L130)</f>
        <v>649300</v>
      </c>
      <c r="M7" s="50">
        <f>SUM(M8+M27+M130)</f>
        <v>6929700</v>
      </c>
      <c r="N7" s="50">
        <f>SUM(N8+N27+N130)</f>
        <v>20000</v>
      </c>
      <c r="O7" s="24">
        <f>SUM(O8+O27+O130)</f>
        <v>10067600</v>
      </c>
      <c r="P7" s="24">
        <f>SUM(P8+P27+P130)</f>
        <v>10060000</v>
      </c>
    </row>
    <row r="8" spans="1:16" s="4" customFormat="1" ht="20.25" customHeight="1">
      <c r="A8" s="158">
        <v>31</v>
      </c>
      <c r="B8" s="158"/>
      <c r="C8" s="158" t="s">
        <v>38</v>
      </c>
      <c r="D8" s="158"/>
      <c r="E8" s="158"/>
      <c r="F8" s="158"/>
      <c r="G8" s="41">
        <f>SUM(G9+G16+G24)</f>
        <v>7152603</v>
      </c>
      <c r="H8" s="41">
        <f aca="true" t="shared" si="0" ref="H8:P8">SUM(H9+H16+H24)</f>
        <v>7133900</v>
      </c>
      <c r="I8" s="41">
        <f t="shared" si="0"/>
        <v>3776900</v>
      </c>
      <c r="J8" s="41">
        <f t="shared" si="0"/>
        <v>0</v>
      </c>
      <c r="K8" s="41">
        <f t="shared" si="0"/>
        <v>0</v>
      </c>
      <c r="L8" s="41">
        <f t="shared" si="0"/>
        <v>444300</v>
      </c>
      <c r="M8" s="41">
        <f t="shared" si="0"/>
        <v>2912700</v>
      </c>
      <c r="N8" s="41">
        <f t="shared" si="0"/>
        <v>0</v>
      </c>
      <c r="O8" s="41">
        <f t="shared" si="0"/>
        <v>6986050</v>
      </c>
      <c r="P8" s="41">
        <f t="shared" si="0"/>
        <v>7005650</v>
      </c>
    </row>
    <row r="9" spans="1:16" s="9" customFormat="1" ht="12.75">
      <c r="A9" s="159">
        <v>311</v>
      </c>
      <c r="B9" s="159"/>
      <c r="C9" s="159" t="s">
        <v>39</v>
      </c>
      <c r="D9" s="159"/>
      <c r="E9" s="159"/>
      <c r="F9" s="159"/>
      <c r="G9" s="42">
        <f>SUM(G10+G12+G14)</f>
        <v>6020000</v>
      </c>
      <c r="H9" s="42">
        <f aca="true" t="shared" si="1" ref="H9:N9">SUM(H10+H12+H14)</f>
        <v>5970000</v>
      </c>
      <c r="I9" s="42">
        <f t="shared" si="1"/>
        <v>3225500</v>
      </c>
      <c r="J9" s="42">
        <f t="shared" si="1"/>
        <v>0</v>
      </c>
      <c r="K9" s="42">
        <f t="shared" si="1"/>
        <v>0</v>
      </c>
      <c r="L9" s="42">
        <f t="shared" si="1"/>
        <v>374300</v>
      </c>
      <c r="M9" s="42">
        <f t="shared" si="1"/>
        <v>2370200</v>
      </c>
      <c r="N9" s="42">
        <f t="shared" si="1"/>
        <v>0</v>
      </c>
      <c r="O9" s="35">
        <f>SUM(O10+O12+O14)</f>
        <v>5817000</v>
      </c>
      <c r="P9" s="35">
        <f>SUM(P10+P12+P14)</f>
        <v>5845000</v>
      </c>
    </row>
    <row r="10" spans="1:16" s="4" customFormat="1" ht="15" customHeight="1">
      <c r="A10" s="158">
        <v>3111</v>
      </c>
      <c r="B10" s="158"/>
      <c r="C10" s="157" t="s">
        <v>40</v>
      </c>
      <c r="D10" s="157"/>
      <c r="E10" s="157"/>
      <c r="F10" s="157"/>
      <c r="G10" s="45">
        <f>SUM(G11)</f>
        <v>5300000</v>
      </c>
      <c r="H10" s="45">
        <f aca="true" t="shared" si="2" ref="H10:N10">SUM(H11)</f>
        <v>5400000</v>
      </c>
      <c r="I10" s="45">
        <f t="shared" si="2"/>
        <v>3000500</v>
      </c>
      <c r="J10" s="45">
        <f t="shared" si="2"/>
        <v>0</v>
      </c>
      <c r="K10" s="45">
        <f t="shared" si="2"/>
        <v>0</v>
      </c>
      <c r="L10" s="45">
        <f t="shared" si="2"/>
        <v>350000</v>
      </c>
      <c r="M10" s="45">
        <f t="shared" si="2"/>
        <v>2049500</v>
      </c>
      <c r="N10" s="45">
        <f t="shared" si="2"/>
        <v>0</v>
      </c>
      <c r="O10" s="34">
        <f>SUM(O11)</f>
        <v>5427000</v>
      </c>
      <c r="P10" s="34">
        <f>SUM(P11)</f>
        <v>5455000</v>
      </c>
    </row>
    <row r="11" spans="1:16" ht="12.75">
      <c r="A11" s="156">
        <v>31111</v>
      </c>
      <c r="B11" s="156"/>
      <c r="C11" s="156" t="s">
        <v>41</v>
      </c>
      <c r="D11" s="156"/>
      <c r="E11" s="156"/>
      <c r="F11" s="156"/>
      <c r="G11" s="44">
        <v>5300000</v>
      </c>
      <c r="H11" s="36">
        <v>5400000</v>
      </c>
      <c r="I11" s="36">
        <v>3000500</v>
      </c>
      <c r="J11" s="36">
        <v>0</v>
      </c>
      <c r="K11" s="36"/>
      <c r="L11" s="36">
        <v>350000</v>
      </c>
      <c r="M11" s="36">
        <v>2049500</v>
      </c>
      <c r="N11" s="36">
        <v>0</v>
      </c>
      <c r="O11" s="36">
        <v>5427000</v>
      </c>
      <c r="P11" s="36">
        <v>5455000</v>
      </c>
    </row>
    <row r="12" spans="1:16" s="4" customFormat="1" ht="12.75">
      <c r="A12" s="158">
        <v>3113</v>
      </c>
      <c r="B12" s="158"/>
      <c r="C12" s="158" t="s">
        <v>42</v>
      </c>
      <c r="D12" s="158"/>
      <c r="E12" s="158"/>
      <c r="F12" s="158"/>
      <c r="G12" s="41">
        <f>SUM(G13)</f>
        <v>120000</v>
      </c>
      <c r="H12" s="41">
        <f>SUM(H13)</f>
        <v>70000</v>
      </c>
      <c r="I12" s="41">
        <f aca="true" t="shared" si="3" ref="I12:N12">SUM(I13)</f>
        <v>20000</v>
      </c>
      <c r="J12" s="41">
        <f t="shared" si="3"/>
        <v>0</v>
      </c>
      <c r="K12" s="41">
        <f t="shared" si="3"/>
        <v>0</v>
      </c>
      <c r="L12" s="41">
        <f t="shared" si="3"/>
        <v>24300</v>
      </c>
      <c r="M12" s="41">
        <f t="shared" si="3"/>
        <v>25700</v>
      </c>
      <c r="N12" s="41">
        <f t="shared" si="3"/>
        <v>0</v>
      </c>
      <c r="O12" s="34">
        <f>SUM(O13)</f>
        <v>20000</v>
      </c>
      <c r="P12" s="34">
        <f>SUM(P13)</f>
        <v>20000</v>
      </c>
    </row>
    <row r="13" spans="1:16" ht="12.75">
      <c r="A13" s="156">
        <v>31131</v>
      </c>
      <c r="B13" s="156"/>
      <c r="C13" s="156" t="s">
        <v>42</v>
      </c>
      <c r="D13" s="156"/>
      <c r="E13" s="156"/>
      <c r="F13" s="156"/>
      <c r="G13" s="44">
        <v>120000</v>
      </c>
      <c r="H13" s="36">
        <v>70000</v>
      </c>
      <c r="I13" s="36">
        <v>20000</v>
      </c>
      <c r="J13" s="36">
        <v>0</v>
      </c>
      <c r="K13" s="36"/>
      <c r="L13" s="36">
        <v>24300</v>
      </c>
      <c r="M13" s="36">
        <v>25700</v>
      </c>
      <c r="N13" s="36">
        <v>0</v>
      </c>
      <c r="O13" s="36">
        <v>20000</v>
      </c>
      <c r="P13" s="36">
        <v>20000</v>
      </c>
    </row>
    <row r="14" spans="1:16" s="4" customFormat="1" ht="12.75">
      <c r="A14" s="158">
        <v>3114</v>
      </c>
      <c r="B14" s="158"/>
      <c r="C14" s="158" t="s">
        <v>43</v>
      </c>
      <c r="D14" s="158"/>
      <c r="E14" s="158"/>
      <c r="F14" s="158"/>
      <c r="G14" s="41">
        <f>SUM(G15)</f>
        <v>600000</v>
      </c>
      <c r="H14" s="41">
        <f aca="true" t="shared" si="4" ref="H14:N14">SUM(H15)</f>
        <v>500000</v>
      </c>
      <c r="I14" s="41">
        <f t="shared" si="4"/>
        <v>205000</v>
      </c>
      <c r="J14" s="41">
        <f t="shared" si="4"/>
        <v>0</v>
      </c>
      <c r="K14" s="41">
        <f t="shared" si="4"/>
        <v>0</v>
      </c>
      <c r="L14" s="41">
        <f t="shared" si="4"/>
        <v>0</v>
      </c>
      <c r="M14" s="41">
        <f t="shared" si="4"/>
        <v>295000</v>
      </c>
      <c r="N14" s="41">
        <f t="shared" si="4"/>
        <v>0</v>
      </c>
      <c r="O14" s="34">
        <f>SUM(O15)</f>
        <v>370000</v>
      </c>
      <c r="P14" s="34">
        <f>SUM(P15)</f>
        <v>370000</v>
      </c>
    </row>
    <row r="15" spans="1:16" s="6" customFormat="1" ht="14.25" customHeight="1">
      <c r="A15" s="156">
        <v>31141</v>
      </c>
      <c r="B15" s="156"/>
      <c r="C15" s="163" t="s">
        <v>43</v>
      </c>
      <c r="D15" s="163"/>
      <c r="E15" s="163"/>
      <c r="F15" s="163"/>
      <c r="G15" s="43">
        <v>600000</v>
      </c>
      <c r="H15" s="36">
        <v>500000</v>
      </c>
      <c r="I15" s="36">
        <v>205000</v>
      </c>
      <c r="J15" s="36">
        <v>0</v>
      </c>
      <c r="K15" s="36"/>
      <c r="L15" s="36">
        <v>0</v>
      </c>
      <c r="M15" s="36">
        <v>295000</v>
      </c>
      <c r="N15" s="36">
        <v>0</v>
      </c>
      <c r="O15" s="36">
        <v>370000</v>
      </c>
      <c r="P15" s="36">
        <v>370000</v>
      </c>
    </row>
    <row r="16" spans="1:16" s="9" customFormat="1" ht="12.75">
      <c r="A16" s="159">
        <v>312</v>
      </c>
      <c r="B16" s="159"/>
      <c r="C16" s="159" t="s">
        <v>44</v>
      </c>
      <c r="D16" s="159"/>
      <c r="E16" s="159"/>
      <c r="F16" s="159"/>
      <c r="G16" s="42">
        <f>SUM(G17)</f>
        <v>202603</v>
      </c>
      <c r="H16" s="42">
        <f>SUM(H17)</f>
        <v>193900</v>
      </c>
      <c r="I16" s="42">
        <f>SUM(I17)</f>
        <v>0</v>
      </c>
      <c r="J16" s="42">
        <f aca="true" t="shared" si="5" ref="J16:P16">SUM(J17)</f>
        <v>0</v>
      </c>
      <c r="K16" s="42">
        <f t="shared" si="5"/>
        <v>0</v>
      </c>
      <c r="L16" s="42">
        <f t="shared" si="5"/>
        <v>0</v>
      </c>
      <c r="M16" s="42">
        <f t="shared" si="5"/>
        <v>193900</v>
      </c>
      <c r="N16" s="42">
        <f t="shared" si="5"/>
        <v>0</v>
      </c>
      <c r="O16" s="35">
        <f t="shared" si="5"/>
        <v>194050</v>
      </c>
      <c r="P16" s="35">
        <f t="shared" si="5"/>
        <v>180650</v>
      </c>
    </row>
    <row r="17" spans="1:16" s="4" customFormat="1" ht="12.75">
      <c r="A17" s="158">
        <v>3121</v>
      </c>
      <c r="B17" s="158"/>
      <c r="C17" s="158" t="s">
        <v>44</v>
      </c>
      <c r="D17" s="158"/>
      <c r="E17" s="158"/>
      <c r="F17" s="158"/>
      <c r="G17" s="41">
        <f>SUM(G18:G23)</f>
        <v>202603</v>
      </c>
      <c r="H17" s="41">
        <f aca="true" t="shared" si="6" ref="H17:P17">SUM(H18:H23)</f>
        <v>193900</v>
      </c>
      <c r="I17" s="41">
        <f t="shared" si="6"/>
        <v>0</v>
      </c>
      <c r="J17" s="41">
        <f t="shared" si="6"/>
        <v>0</v>
      </c>
      <c r="K17" s="41">
        <f t="shared" si="6"/>
        <v>0</v>
      </c>
      <c r="L17" s="41">
        <f t="shared" si="6"/>
        <v>0</v>
      </c>
      <c r="M17" s="41">
        <f t="shared" si="6"/>
        <v>193900</v>
      </c>
      <c r="N17" s="41">
        <f t="shared" si="6"/>
        <v>0</v>
      </c>
      <c r="O17" s="41">
        <f t="shared" si="6"/>
        <v>194050</v>
      </c>
      <c r="P17" s="41">
        <f t="shared" si="6"/>
        <v>180650</v>
      </c>
    </row>
    <row r="18" spans="1:16" ht="12.75">
      <c r="A18" s="156">
        <v>31212</v>
      </c>
      <c r="B18" s="156"/>
      <c r="C18" s="156" t="s">
        <v>45</v>
      </c>
      <c r="D18" s="156"/>
      <c r="E18" s="156"/>
      <c r="F18" s="156"/>
      <c r="G18" s="44">
        <v>28940</v>
      </c>
      <c r="H18" s="36">
        <v>14850</v>
      </c>
      <c r="I18" s="36">
        <v>0</v>
      </c>
      <c r="J18" s="36">
        <v>0</v>
      </c>
      <c r="K18" s="36"/>
      <c r="L18" s="36">
        <v>0</v>
      </c>
      <c r="M18" s="36">
        <v>14850</v>
      </c>
      <c r="N18" s="36">
        <v>0</v>
      </c>
      <c r="O18" s="36">
        <v>15000</v>
      </c>
      <c r="P18" s="36">
        <v>15000</v>
      </c>
    </row>
    <row r="19" spans="1:16" ht="25.5" customHeight="1">
      <c r="A19" s="156">
        <v>31213</v>
      </c>
      <c r="B19" s="156"/>
      <c r="C19" s="163" t="s">
        <v>46</v>
      </c>
      <c r="D19" s="163"/>
      <c r="E19" s="163"/>
      <c r="F19" s="163"/>
      <c r="G19" s="43">
        <v>33600</v>
      </c>
      <c r="H19" s="36">
        <v>36000</v>
      </c>
      <c r="I19" s="36">
        <v>0</v>
      </c>
      <c r="J19" s="36">
        <v>0</v>
      </c>
      <c r="K19" s="36"/>
      <c r="L19" s="36">
        <v>0</v>
      </c>
      <c r="M19" s="36">
        <v>36000</v>
      </c>
      <c r="N19" s="36">
        <v>0</v>
      </c>
      <c r="O19" s="36">
        <v>36000</v>
      </c>
      <c r="P19" s="36">
        <v>36000</v>
      </c>
    </row>
    <row r="20" spans="1:16" s="6" customFormat="1" ht="18" customHeight="1">
      <c r="A20" s="156">
        <v>31214</v>
      </c>
      <c r="B20" s="156"/>
      <c r="C20" s="163" t="s">
        <v>47</v>
      </c>
      <c r="D20" s="163"/>
      <c r="E20" s="163"/>
      <c r="F20" s="163"/>
      <c r="G20" s="43">
        <v>13400</v>
      </c>
      <c r="H20" s="36">
        <v>13400</v>
      </c>
      <c r="I20" s="36">
        <v>0</v>
      </c>
      <c r="J20" s="36">
        <v>0</v>
      </c>
      <c r="K20" s="36"/>
      <c r="L20" s="36">
        <v>0</v>
      </c>
      <c r="M20" s="36">
        <v>13400</v>
      </c>
      <c r="N20" s="36">
        <v>0</v>
      </c>
      <c r="O20" s="36">
        <v>13400</v>
      </c>
      <c r="P20" s="36">
        <v>0</v>
      </c>
    </row>
    <row r="21" spans="1:16" ht="25.5" customHeight="1">
      <c r="A21" s="156">
        <v>31215</v>
      </c>
      <c r="B21" s="156"/>
      <c r="C21" s="163" t="s">
        <v>48</v>
      </c>
      <c r="D21" s="163"/>
      <c r="E21" s="163"/>
      <c r="F21" s="163"/>
      <c r="G21" s="43">
        <v>5000</v>
      </c>
      <c r="H21" s="36">
        <v>5000</v>
      </c>
      <c r="I21" s="36">
        <v>0</v>
      </c>
      <c r="J21" s="36">
        <v>0</v>
      </c>
      <c r="K21" s="36"/>
      <c r="L21" s="36">
        <v>0</v>
      </c>
      <c r="M21" s="36">
        <v>5000</v>
      </c>
      <c r="N21" s="36">
        <v>0</v>
      </c>
      <c r="O21" s="36">
        <v>5000</v>
      </c>
      <c r="P21" s="36">
        <v>5000</v>
      </c>
    </row>
    <row r="22" spans="1:16" ht="25.5" customHeight="1">
      <c r="A22" s="175">
        <v>31216</v>
      </c>
      <c r="B22" s="176"/>
      <c r="C22" s="164" t="s">
        <v>169</v>
      </c>
      <c r="D22" s="165"/>
      <c r="E22" s="165"/>
      <c r="F22" s="166"/>
      <c r="G22" s="46">
        <v>60000</v>
      </c>
      <c r="H22" s="36">
        <v>61500</v>
      </c>
      <c r="I22" s="36">
        <v>0</v>
      </c>
      <c r="J22" s="36">
        <v>0</v>
      </c>
      <c r="K22" s="36"/>
      <c r="L22" s="36">
        <v>0</v>
      </c>
      <c r="M22" s="36">
        <v>61500</v>
      </c>
      <c r="N22" s="36">
        <v>0</v>
      </c>
      <c r="O22" s="36">
        <v>61500</v>
      </c>
      <c r="P22" s="36">
        <v>61500</v>
      </c>
    </row>
    <row r="23" spans="1:16" ht="25.5" customHeight="1">
      <c r="A23" s="175">
        <v>31219</v>
      </c>
      <c r="B23" s="176"/>
      <c r="C23" s="164" t="s">
        <v>170</v>
      </c>
      <c r="D23" s="165"/>
      <c r="E23" s="165"/>
      <c r="F23" s="166"/>
      <c r="G23" s="46">
        <v>61663</v>
      </c>
      <c r="H23" s="36">
        <v>63150</v>
      </c>
      <c r="I23" s="36">
        <v>0</v>
      </c>
      <c r="J23" s="36">
        <v>0</v>
      </c>
      <c r="K23" s="36"/>
      <c r="L23" s="36">
        <v>0</v>
      </c>
      <c r="M23" s="36">
        <v>63150</v>
      </c>
      <c r="N23" s="36">
        <v>0</v>
      </c>
      <c r="O23" s="36">
        <v>63150</v>
      </c>
      <c r="P23" s="36">
        <v>63150</v>
      </c>
    </row>
    <row r="24" spans="1:16" s="9" customFormat="1" ht="12.75">
      <c r="A24" s="159">
        <v>313</v>
      </c>
      <c r="B24" s="159"/>
      <c r="C24" s="159" t="s">
        <v>49</v>
      </c>
      <c r="D24" s="159"/>
      <c r="E24" s="159"/>
      <c r="F24" s="159"/>
      <c r="G24" s="42">
        <f>SUM(G25)</f>
        <v>930000</v>
      </c>
      <c r="H24" s="42">
        <f>SUM(H25)</f>
        <v>970000</v>
      </c>
      <c r="I24" s="42">
        <f aca="true" t="shared" si="7" ref="I24:P24">SUM(I25)</f>
        <v>551400</v>
      </c>
      <c r="J24" s="42">
        <f t="shared" si="7"/>
        <v>0</v>
      </c>
      <c r="K24" s="42">
        <f t="shared" si="7"/>
        <v>0</v>
      </c>
      <c r="L24" s="42">
        <f t="shared" si="7"/>
        <v>70000</v>
      </c>
      <c r="M24" s="42">
        <f t="shared" si="7"/>
        <v>348600</v>
      </c>
      <c r="N24" s="42">
        <f t="shared" si="7"/>
        <v>0</v>
      </c>
      <c r="O24" s="42">
        <f t="shared" si="7"/>
        <v>975000</v>
      </c>
      <c r="P24" s="42">
        <f t="shared" si="7"/>
        <v>980000</v>
      </c>
    </row>
    <row r="25" spans="1:16" s="4" customFormat="1" ht="27.75" customHeight="1">
      <c r="A25" s="158">
        <v>3132</v>
      </c>
      <c r="B25" s="158"/>
      <c r="C25" s="172" t="s">
        <v>50</v>
      </c>
      <c r="D25" s="173"/>
      <c r="E25" s="173"/>
      <c r="F25" s="174"/>
      <c r="G25" s="51">
        <f>SUM(G26)</f>
        <v>930000</v>
      </c>
      <c r="H25" s="51">
        <f aca="true" t="shared" si="8" ref="H25:N25">SUM(H26)</f>
        <v>970000</v>
      </c>
      <c r="I25" s="51">
        <f t="shared" si="8"/>
        <v>551400</v>
      </c>
      <c r="J25" s="51">
        <f t="shared" si="8"/>
        <v>0</v>
      </c>
      <c r="K25" s="51">
        <f t="shared" si="8"/>
        <v>0</v>
      </c>
      <c r="L25" s="51">
        <f t="shared" si="8"/>
        <v>70000</v>
      </c>
      <c r="M25" s="51">
        <f t="shared" si="8"/>
        <v>348600</v>
      </c>
      <c r="N25" s="51">
        <f t="shared" si="8"/>
        <v>0</v>
      </c>
      <c r="O25" s="34">
        <f>SUM(O26)</f>
        <v>975000</v>
      </c>
      <c r="P25" s="34">
        <f>SUM(P26)</f>
        <v>980000</v>
      </c>
    </row>
    <row r="26" spans="1:16" s="6" customFormat="1" ht="27.75" customHeight="1">
      <c r="A26" s="156">
        <v>31321</v>
      </c>
      <c r="B26" s="156"/>
      <c r="C26" s="163" t="s">
        <v>50</v>
      </c>
      <c r="D26" s="163"/>
      <c r="E26" s="163"/>
      <c r="F26" s="163"/>
      <c r="G26" s="43">
        <v>930000</v>
      </c>
      <c r="H26" s="36">
        <v>970000</v>
      </c>
      <c r="I26" s="36">
        <v>551400</v>
      </c>
      <c r="J26" s="36">
        <v>0</v>
      </c>
      <c r="K26" s="36"/>
      <c r="L26" s="36">
        <v>70000</v>
      </c>
      <c r="M26" s="36">
        <v>348600</v>
      </c>
      <c r="N26" s="36">
        <v>0</v>
      </c>
      <c r="O26" s="36">
        <v>975000</v>
      </c>
      <c r="P26" s="36">
        <v>980000</v>
      </c>
    </row>
    <row r="27" spans="1:16" s="4" customFormat="1" ht="16.5" customHeight="1">
      <c r="A27" s="158">
        <v>32</v>
      </c>
      <c r="B27" s="158"/>
      <c r="C27" s="157" t="s">
        <v>51</v>
      </c>
      <c r="D27" s="157"/>
      <c r="E27" s="157"/>
      <c r="F27" s="157"/>
      <c r="G27" s="45">
        <f>SUM(G28+G41+G65+G108+G111)</f>
        <v>8777415</v>
      </c>
      <c r="H27" s="45">
        <f aca="true" t="shared" si="9" ref="H27:P27">SUM(H28+H41+H65+H108+H111)</f>
        <v>7746600</v>
      </c>
      <c r="I27" s="45">
        <f t="shared" si="9"/>
        <v>3543100</v>
      </c>
      <c r="J27" s="45">
        <f t="shared" si="9"/>
        <v>47000</v>
      </c>
      <c r="K27" s="45">
        <f t="shared" si="9"/>
        <v>367600</v>
      </c>
      <c r="L27" s="45">
        <f t="shared" si="9"/>
        <v>205000</v>
      </c>
      <c r="M27" s="45">
        <f t="shared" si="9"/>
        <v>3931500</v>
      </c>
      <c r="N27" s="45">
        <f t="shared" si="9"/>
        <v>20000</v>
      </c>
      <c r="O27" s="45">
        <f>SUM(O28+O41+O65+O108+O111)</f>
        <v>3027000</v>
      </c>
      <c r="P27" s="45">
        <f t="shared" si="9"/>
        <v>3022850</v>
      </c>
    </row>
    <row r="28" spans="1:16" s="9" customFormat="1" ht="16.5" customHeight="1">
      <c r="A28" s="159">
        <v>321</v>
      </c>
      <c r="B28" s="159"/>
      <c r="C28" s="161" t="s">
        <v>52</v>
      </c>
      <c r="D28" s="161"/>
      <c r="E28" s="161"/>
      <c r="F28" s="161"/>
      <c r="G28" s="47">
        <f>SUM(G29+G35+G38)</f>
        <v>254000</v>
      </c>
      <c r="H28" s="47">
        <f aca="true" t="shared" si="10" ref="H28:N28">SUM(H29+H35+H38)</f>
        <v>223600</v>
      </c>
      <c r="I28" s="47">
        <f t="shared" si="10"/>
        <v>84000</v>
      </c>
      <c r="J28" s="47">
        <f t="shared" si="10"/>
        <v>0</v>
      </c>
      <c r="K28" s="47">
        <f t="shared" si="10"/>
        <v>367600</v>
      </c>
      <c r="L28" s="47">
        <f t="shared" si="10"/>
        <v>36000</v>
      </c>
      <c r="M28" s="47">
        <f t="shared" si="10"/>
        <v>103600</v>
      </c>
      <c r="N28" s="47">
        <f t="shared" si="10"/>
        <v>0</v>
      </c>
      <c r="O28" s="35">
        <f>SUM(O29+O35+O38)</f>
        <v>162000</v>
      </c>
      <c r="P28" s="35">
        <f>SUM(P29+P35+P38)</f>
        <v>162000</v>
      </c>
    </row>
    <row r="29" spans="1:16" s="4" customFormat="1" ht="16.5" customHeight="1">
      <c r="A29" s="158">
        <v>3211</v>
      </c>
      <c r="B29" s="158"/>
      <c r="C29" s="157" t="s">
        <v>53</v>
      </c>
      <c r="D29" s="157"/>
      <c r="E29" s="157"/>
      <c r="F29" s="157"/>
      <c r="G29" s="45">
        <f>SUM(G30:G34)</f>
        <v>17000</v>
      </c>
      <c r="H29" s="45">
        <f aca="true" t="shared" si="11" ref="H29:N29">SUM(H30:H34)</f>
        <v>22000</v>
      </c>
      <c r="I29" s="45">
        <f t="shared" si="11"/>
        <v>0</v>
      </c>
      <c r="J29" s="45">
        <f t="shared" si="11"/>
        <v>0</v>
      </c>
      <c r="K29" s="45">
        <f t="shared" si="11"/>
        <v>0</v>
      </c>
      <c r="L29" s="45">
        <f t="shared" si="11"/>
        <v>0</v>
      </c>
      <c r="M29" s="45">
        <f t="shared" si="11"/>
        <v>22000</v>
      </c>
      <c r="N29" s="45">
        <f t="shared" si="11"/>
        <v>0</v>
      </c>
      <c r="O29" s="34">
        <f>SUM(O30:O34)</f>
        <v>22000</v>
      </c>
      <c r="P29" s="34">
        <f>SUM(P30:P34)</f>
        <v>22000</v>
      </c>
    </row>
    <row r="30" spans="1:16" ht="16.5" customHeight="1">
      <c r="A30" s="175">
        <v>32111</v>
      </c>
      <c r="B30" s="176"/>
      <c r="C30" s="164" t="s">
        <v>102</v>
      </c>
      <c r="D30" s="165"/>
      <c r="E30" s="165"/>
      <c r="F30" s="166"/>
      <c r="G30" s="46">
        <v>10000</v>
      </c>
      <c r="H30" s="36">
        <v>10000</v>
      </c>
      <c r="I30" s="36">
        <v>0</v>
      </c>
      <c r="J30" s="36">
        <v>0</v>
      </c>
      <c r="K30" s="36"/>
      <c r="L30" s="36">
        <v>0</v>
      </c>
      <c r="M30" s="36">
        <v>10000</v>
      </c>
      <c r="N30" s="36">
        <v>0</v>
      </c>
      <c r="O30" s="36">
        <v>10000</v>
      </c>
      <c r="P30" s="36">
        <v>10000</v>
      </c>
    </row>
    <row r="31" spans="1:16" ht="24.75" customHeight="1">
      <c r="A31" s="175">
        <v>32112</v>
      </c>
      <c r="B31" s="176"/>
      <c r="C31" s="164" t="s">
        <v>220</v>
      </c>
      <c r="D31" s="165"/>
      <c r="E31" s="165"/>
      <c r="F31" s="166"/>
      <c r="G31" s="46">
        <v>0</v>
      </c>
      <c r="H31" s="36">
        <v>0</v>
      </c>
      <c r="I31" s="36">
        <v>0</v>
      </c>
      <c r="J31" s="36">
        <v>0</v>
      </c>
      <c r="K31" s="36"/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7.75" customHeight="1">
      <c r="A32" s="175">
        <v>32113</v>
      </c>
      <c r="B32" s="176"/>
      <c r="C32" s="164" t="s">
        <v>103</v>
      </c>
      <c r="D32" s="165"/>
      <c r="E32" s="165"/>
      <c r="F32" s="166"/>
      <c r="G32" s="46">
        <v>5000</v>
      </c>
      <c r="H32" s="36">
        <v>10000</v>
      </c>
      <c r="I32" s="36">
        <v>0</v>
      </c>
      <c r="J32" s="36">
        <v>0</v>
      </c>
      <c r="K32" s="36"/>
      <c r="L32" s="36">
        <v>0</v>
      </c>
      <c r="M32" s="36">
        <v>10000</v>
      </c>
      <c r="N32" s="36">
        <v>0</v>
      </c>
      <c r="O32" s="36">
        <v>10000</v>
      </c>
      <c r="P32" s="36">
        <v>10000</v>
      </c>
    </row>
    <row r="33" spans="1:16" ht="27.75" customHeight="1">
      <c r="A33" s="175">
        <v>32114</v>
      </c>
      <c r="B33" s="176"/>
      <c r="C33" s="164" t="s">
        <v>194</v>
      </c>
      <c r="D33" s="165"/>
      <c r="E33" s="165"/>
      <c r="F33" s="166"/>
      <c r="G33" s="46">
        <v>0</v>
      </c>
      <c r="H33" s="36">
        <v>0</v>
      </c>
      <c r="I33" s="36">
        <v>0</v>
      </c>
      <c r="J33" s="36">
        <v>0</v>
      </c>
      <c r="K33" s="36"/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31.5" customHeight="1">
      <c r="A34" s="175">
        <v>32119</v>
      </c>
      <c r="B34" s="176"/>
      <c r="C34" s="164" t="s">
        <v>104</v>
      </c>
      <c r="D34" s="165"/>
      <c r="E34" s="165"/>
      <c r="F34" s="166"/>
      <c r="G34" s="46">
        <v>2000</v>
      </c>
      <c r="H34" s="36">
        <v>2000</v>
      </c>
      <c r="I34" s="36">
        <v>0</v>
      </c>
      <c r="J34" s="36">
        <v>0</v>
      </c>
      <c r="K34" s="36"/>
      <c r="L34" s="36">
        <v>0</v>
      </c>
      <c r="M34" s="36">
        <v>2000</v>
      </c>
      <c r="N34" s="36">
        <v>0</v>
      </c>
      <c r="O34" s="36">
        <v>2000</v>
      </c>
      <c r="P34" s="36">
        <v>2000</v>
      </c>
    </row>
    <row r="35" spans="1:16" s="4" customFormat="1" ht="24.75" customHeight="1">
      <c r="A35" s="158">
        <v>3212</v>
      </c>
      <c r="B35" s="158"/>
      <c r="C35" s="157" t="s">
        <v>105</v>
      </c>
      <c r="D35" s="157"/>
      <c r="E35" s="157"/>
      <c r="F35" s="157"/>
      <c r="G35" s="45">
        <f>SUM(G36:G37)</f>
        <v>230000</v>
      </c>
      <c r="H35" s="45">
        <f aca="true" t="shared" si="12" ref="H35:N35">SUM(H36:H37)</f>
        <v>191600</v>
      </c>
      <c r="I35" s="45">
        <f t="shared" si="12"/>
        <v>84000</v>
      </c>
      <c r="J35" s="45">
        <f t="shared" si="12"/>
        <v>0</v>
      </c>
      <c r="K35" s="45">
        <f t="shared" si="12"/>
        <v>367600</v>
      </c>
      <c r="L35" s="45">
        <f t="shared" si="12"/>
        <v>36000</v>
      </c>
      <c r="M35" s="45">
        <f t="shared" si="12"/>
        <v>71600</v>
      </c>
      <c r="N35" s="45">
        <f t="shared" si="12"/>
        <v>0</v>
      </c>
      <c r="O35" s="34">
        <f>SUM(O36)</f>
        <v>130000</v>
      </c>
      <c r="P35" s="34">
        <f>SUM(P36)</f>
        <v>130000</v>
      </c>
    </row>
    <row r="36" spans="1:16" s="6" customFormat="1" ht="24.75" customHeight="1">
      <c r="A36" s="175">
        <v>32121</v>
      </c>
      <c r="B36" s="176"/>
      <c r="C36" s="164" t="s">
        <v>106</v>
      </c>
      <c r="D36" s="165"/>
      <c r="E36" s="165"/>
      <c r="F36" s="166"/>
      <c r="G36" s="46">
        <v>230000</v>
      </c>
      <c r="H36" s="36">
        <v>191600</v>
      </c>
      <c r="I36" s="36">
        <v>84000</v>
      </c>
      <c r="J36" s="36">
        <v>0</v>
      </c>
      <c r="K36" s="36">
        <f>SUM(L36:Q36)</f>
        <v>367600</v>
      </c>
      <c r="L36" s="36">
        <v>36000</v>
      </c>
      <c r="M36" s="36">
        <v>71600</v>
      </c>
      <c r="N36" s="36">
        <v>0</v>
      </c>
      <c r="O36" s="36">
        <v>130000</v>
      </c>
      <c r="P36" s="36">
        <v>130000</v>
      </c>
    </row>
    <row r="37" spans="1:16" s="6" customFormat="1" ht="24.75" customHeight="1">
      <c r="A37" s="175">
        <v>32123</v>
      </c>
      <c r="B37" s="176"/>
      <c r="C37" s="164" t="s">
        <v>167</v>
      </c>
      <c r="D37" s="165"/>
      <c r="E37" s="165"/>
      <c r="F37" s="166"/>
      <c r="G37" s="46">
        <v>0</v>
      </c>
      <c r="H37" s="36">
        <v>0</v>
      </c>
      <c r="I37" s="36">
        <v>0</v>
      </c>
      <c r="J37" s="36">
        <v>0</v>
      </c>
      <c r="K37" s="36"/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s="4" customFormat="1" ht="12.75">
      <c r="A38" s="158">
        <v>3213</v>
      </c>
      <c r="B38" s="158"/>
      <c r="C38" s="158" t="s">
        <v>54</v>
      </c>
      <c r="D38" s="158"/>
      <c r="E38" s="158"/>
      <c r="F38" s="158"/>
      <c r="G38" s="41">
        <f>SUM(G39+G40)</f>
        <v>7000</v>
      </c>
      <c r="H38" s="41">
        <f aca="true" t="shared" si="13" ref="H38:N38">SUM(H39)</f>
        <v>10000</v>
      </c>
      <c r="I38" s="41">
        <f t="shared" si="13"/>
        <v>0</v>
      </c>
      <c r="J38" s="41">
        <f t="shared" si="13"/>
        <v>0</v>
      </c>
      <c r="K38" s="41">
        <f t="shared" si="13"/>
        <v>0</v>
      </c>
      <c r="L38" s="41">
        <f t="shared" si="13"/>
        <v>0</v>
      </c>
      <c r="M38" s="41">
        <f t="shared" si="13"/>
        <v>10000</v>
      </c>
      <c r="N38" s="41">
        <f t="shared" si="13"/>
        <v>0</v>
      </c>
      <c r="O38" s="34">
        <f>SUM(O39)</f>
        <v>10000</v>
      </c>
      <c r="P38" s="34">
        <f>SUM(P39)</f>
        <v>10000</v>
      </c>
    </row>
    <row r="39" spans="1:16" s="6" customFormat="1" ht="12.75">
      <c r="A39" s="175">
        <v>32131</v>
      </c>
      <c r="B39" s="176"/>
      <c r="C39" s="175" t="s">
        <v>107</v>
      </c>
      <c r="D39" s="194"/>
      <c r="E39" s="194"/>
      <c r="F39" s="176"/>
      <c r="G39" s="52">
        <v>5000</v>
      </c>
      <c r="H39" s="36">
        <v>10000</v>
      </c>
      <c r="I39" s="36">
        <v>0</v>
      </c>
      <c r="J39" s="36">
        <v>0</v>
      </c>
      <c r="K39" s="36"/>
      <c r="L39" s="36">
        <v>0</v>
      </c>
      <c r="M39" s="36">
        <v>10000</v>
      </c>
      <c r="N39" s="36">
        <v>0</v>
      </c>
      <c r="O39" s="36">
        <v>10000</v>
      </c>
      <c r="P39" s="36">
        <v>10000</v>
      </c>
    </row>
    <row r="40" spans="1:16" s="6" customFormat="1" ht="12.75">
      <c r="A40" s="175">
        <v>32132</v>
      </c>
      <c r="B40" s="176"/>
      <c r="C40" s="175" t="s">
        <v>195</v>
      </c>
      <c r="D40" s="194"/>
      <c r="E40" s="194"/>
      <c r="F40" s="176"/>
      <c r="G40" s="52">
        <v>2000</v>
      </c>
      <c r="H40" s="36">
        <v>0</v>
      </c>
      <c r="I40" s="36">
        <v>0</v>
      </c>
      <c r="J40" s="36">
        <v>0</v>
      </c>
      <c r="K40" s="36"/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9" customFormat="1" ht="12.75">
      <c r="A41" s="159">
        <v>322</v>
      </c>
      <c r="B41" s="159"/>
      <c r="C41" s="159" t="s">
        <v>55</v>
      </c>
      <c r="D41" s="159"/>
      <c r="E41" s="159"/>
      <c r="F41" s="159"/>
      <c r="G41" s="42">
        <f aca="true" t="shared" si="14" ref="G41:P41">SUM(G42+G48+G51+G55+G60+G63)</f>
        <v>6793700</v>
      </c>
      <c r="H41" s="42">
        <f t="shared" si="14"/>
        <v>5943200</v>
      </c>
      <c r="I41" s="42">
        <f t="shared" si="14"/>
        <v>3323000</v>
      </c>
      <c r="J41" s="42">
        <f t="shared" si="14"/>
        <v>0</v>
      </c>
      <c r="K41" s="42">
        <f t="shared" si="14"/>
        <v>0</v>
      </c>
      <c r="L41" s="42">
        <f t="shared" si="14"/>
        <v>0</v>
      </c>
      <c r="M41" s="42">
        <f t="shared" si="14"/>
        <v>2620200</v>
      </c>
      <c r="N41" s="42">
        <f t="shared" si="14"/>
        <v>0</v>
      </c>
      <c r="O41" s="35">
        <f t="shared" si="14"/>
        <v>1423200</v>
      </c>
      <c r="P41" s="35">
        <f t="shared" si="14"/>
        <v>1439050</v>
      </c>
    </row>
    <row r="42" spans="1:16" s="4" customFormat="1" ht="24.75" customHeight="1">
      <c r="A42" s="158">
        <v>3221</v>
      </c>
      <c r="B42" s="158"/>
      <c r="C42" s="172" t="s">
        <v>56</v>
      </c>
      <c r="D42" s="173"/>
      <c r="E42" s="173"/>
      <c r="F42" s="174"/>
      <c r="G42" s="51">
        <f>SUM(G43:G47)</f>
        <v>112000</v>
      </c>
      <c r="H42" s="51">
        <f aca="true" t="shared" si="15" ref="H42:N42">SUM(H43:H47)</f>
        <v>111500</v>
      </c>
      <c r="I42" s="51">
        <f t="shared" si="15"/>
        <v>53000</v>
      </c>
      <c r="J42" s="51">
        <f t="shared" si="15"/>
        <v>0</v>
      </c>
      <c r="K42" s="51">
        <f t="shared" si="15"/>
        <v>0</v>
      </c>
      <c r="L42" s="51">
        <f t="shared" si="15"/>
        <v>0</v>
      </c>
      <c r="M42" s="51">
        <f t="shared" si="15"/>
        <v>58500</v>
      </c>
      <c r="N42" s="51">
        <f t="shared" si="15"/>
        <v>0</v>
      </c>
      <c r="O42" s="34">
        <f>SUM(O43:O47)</f>
        <v>111500</v>
      </c>
      <c r="P42" s="34">
        <f>SUM(P43:P47)</f>
        <v>111500</v>
      </c>
    </row>
    <row r="43" spans="1:16" s="6" customFormat="1" ht="24.75" customHeight="1">
      <c r="A43" s="175">
        <v>32211</v>
      </c>
      <c r="B43" s="176"/>
      <c r="C43" s="164" t="s">
        <v>108</v>
      </c>
      <c r="D43" s="165"/>
      <c r="E43" s="165"/>
      <c r="F43" s="166"/>
      <c r="G43" s="46">
        <v>55000</v>
      </c>
      <c r="H43" s="36">
        <v>60000</v>
      </c>
      <c r="I43" s="36">
        <v>30000</v>
      </c>
      <c r="J43" s="36">
        <v>0</v>
      </c>
      <c r="K43" s="36"/>
      <c r="L43" s="36">
        <v>0</v>
      </c>
      <c r="M43" s="36">
        <v>30000</v>
      </c>
      <c r="N43" s="36">
        <v>0</v>
      </c>
      <c r="O43" s="36">
        <v>60000</v>
      </c>
      <c r="P43" s="36">
        <v>60000</v>
      </c>
    </row>
    <row r="44" spans="1:16" s="6" customFormat="1" ht="24.75" customHeight="1">
      <c r="A44" s="175">
        <v>32212</v>
      </c>
      <c r="B44" s="176"/>
      <c r="C44" s="164" t="s">
        <v>109</v>
      </c>
      <c r="D44" s="165"/>
      <c r="E44" s="165"/>
      <c r="F44" s="166"/>
      <c r="G44" s="46">
        <v>9000</v>
      </c>
      <c r="H44" s="36">
        <v>2500</v>
      </c>
      <c r="I44" s="36">
        <v>0</v>
      </c>
      <c r="J44" s="36">
        <v>0</v>
      </c>
      <c r="K44" s="36"/>
      <c r="L44" s="36">
        <v>0</v>
      </c>
      <c r="M44" s="36">
        <v>2500</v>
      </c>
      <c r="N44" s="36">
        <v>0</v>
      </c>
      <c r="O44" s="36">
        <v>2500</v>
      </c>
      <c r="P44" s="36">
        <v>2500</v>
      </c>
    </row>
    <row r="45" spans="1:16" s="6" customFormat="1" ht="24.75" customHeight="1">
      <c r="A45" s="175">
        <v>32214</v>
      </c>
      <c r="B45" s="176"/>
      <c r="C45" s="164" t="s">
        <v>110</v>
      </c>
      <c r="D45" s="165"/>
      <c r="E45" s="165"/>
      <c r="F45" s="166"/>
      <c r="G45" s="46">
        <v>15000</v>
      </c>
      <c r="H45" s="36">
        <v>15000</v>
      </c>
      <c r="I45" s="36">
        <v>8000</v>
      </c>
      <c r="J45" s="36">
        <v>0</v>
      </c>
      <c r="K45" s="36"/>
      <c r="L45" s="36">
        <v>0</v>
      </c>
      <c r="M45" s="36">
        <v>7000</v>
      </c>
      <c r="N45" s="36">
        <v>0</v>
      </c>
      <c r="O45" s="36">
        <v>15000</v>
      </c>
      <c r="P45" s="36">
        <v>15000</v>
      </c>
    </row>
    <row r="46" spans="1:16" s="6" customFormat="1" ht="24.75" customHeight="1">
      <c r="A46" s="175">
        <v>32216</v>
      </c>
      <c r="B46" s="176"/>
      <c r="C46" s="164" t="s">
        <v>111</v>
      </c>
      <c r="D46" s="165"/>
      <c r="E46" s="165"/>
      <c r="F46" s="166"/>
      <c r="G46" s="46">
        <v>25000</v>
      </c>
      <c r="H46" s="36">
        <v>25000</v>
      </c>
      <c r="I46" s="36">
        <v>15000</v>
      </c>
      <c r="J46" s="36">
        <v>0</v>
      </c>
      <c r="K46" s="36"/>
      <c r="L46" s="36">
        <v>0</v>
      </c>
      <c r="M46" s="36">
        <v>10000</v>
      </c>
      <c r="N46" s="36">
        <v>0</v>
      </c>
      <c r="O46" s="36">
        <v>25000</v>
      </c>
      <c r="P46" s="36">
        <v>25000</v>
      </c>
    </row>
    <row r="47" spans="1:16" s="6" customFormat="1" ht="24.75" customHeight="1">
      <c r="A47" s="175">
        <v>32219</v>
      </c>
      <c r="B47" s="176"/>
      <c r="C47" s="164" t="s">
        <v>112</v>
      </c>
      <c r="D47" s="165"/>
      <c r="E47" s="165"/>
      <c r="F47" s="166"/>
      <c r="G47" s="46">
        <v>8000</v>
      </c>
      <c r="H47" s="36">
        <v>9000</v>
      </c>
      <c r="I47" s="36">
        <v>0</v>
      </c>
      <c r="J47" s="36">
        <v>0</v>
      </c>
      <c r="K47" s="36"/>
      <c r="L47" s="36">
        <v>0</v>
      </c>
      <c r="M47" s="36">
        <v>9000</v>
      </c>
      <c r="N47" s="36">
        <v>0</v>
      </c>
      <c r="O47" s="36">
        <v>9000</v>
      </c>
      <c r="P47" s="36">
        <v>9000</v>
      </c>
    </row>
    <row r="48" spans="1:16" s="4" customFormat="1" ht="12.75">
      <c r="A48" s="158">
        <v>3222</v>
      </c>
      <c r="B48" s="158"/>
      <c r="C48" s="158" t="s">
        <v>57</v>
      </c>
      <c r="D48" s="158"/>
      <c r="E48" s="158"/>
      <c r="F48" s="158"/>
      <c r="G48" s="41">
        <f>SUM(G49:G50)</f>
        <v>6420000</v>
      </c>
      <c r="H48" s="41">
        <f aca="true" t="shared" si="16" ref="H48:N48">SUM(H49:H50)</f>
        <v>5570000</v>
      </c>
      <c r="I48" s="41">
        <f t="shared" si="16"/>
        <v>3140000</v>
      </c>
      <c r="J48" s="41">
        <f t="shared" si="16"/>
        <v>0</v>
      </c>
      <c r="K48" s="41">
        <f t="shared" si="16"/>
        <v>0</v>
      </c>
      <c r="L48" s="41">
        <f t="shared" si="16"/>
        <v>0</v>
      </c>
      <c r="M48" s="41">
        <f t="shared" si="16"/>
        <v>2430000</v>
      </c>
      <c r="N48" s="41">
        <f t="shared" si="16"/>
        <v>0</v>
      </c>
      <c r="O48" s="34">
        <f>SUM(O49:O50)</f>
        <v>1050000</v>
      </c>
      <c r="P48" s="34">
        <f>SUM(P49:P50)</f>
        <v>1065850</v>
      </c>
    </row>
    <row r="49" spans="1:16" s="6" customFormat="1" ht="12.75">
      <c r="A49" s="175">
        <v>32221</v>
      </c>
      <c r="B49" s="176"/>
      <c r="C49" s="175" t="s">
        <v>113</v>
      </c>
      <c r="D49" s="194"/>
      <c r="E49" s="194"/>
      <c r="F49" s="176"/>
      <c r="G49" s="52">
        <v>6120000</v>
      </c>
      <c r="H49" s="36">
        <v>5300000</v>
      </c>
      <c r="I49" s="36">
        <v>3000000</v>
      </c>
      <c r="J49" s="36">
        <v>0</v>
      </c>
      <c r="K49" s="36"/>
      <c r="L49" s="36">
        <v>0</v>
      </c>
      <c r="M49" s="36">
        <v>2300000</v>
      </c>
      <c r="N49" s="36">
        <v>0</v>
      </c>
      <c r="O49" s="36">
        <v>850000</v>
      </c>
      <c r="P49" s="36">
        <v>865850</v>
      </c>
    </row>
    <row r="50" spans="1:16" s="6" customFormat="1" ht="12.75">
      <c r="A50" s="175">
        <v>32222</v>
      </c>
      <c r="B50" s="176"/>
      <c r="C50" s="175" t="s">
        <v>114</v>
      </c>
      <c r="D50" s="194"/>
      <c r="E50" s="194"/>
      <c r="F50" s="176"/>
      <c r="G50" s="52">
        <v>300000</v>
      </c>
      <c r="H50" s="36">
        <v>270000</v>
      </c>
      <c r="I50" s="36">
        <v>140000</v>
      </c>
      <c r="J50" s="36">
        <v>0</v>
      </c>
      <c r="K50" s="36"/>
      <c r="L50" s="36">
        <v>0</v>
      </c>
      <c r="M50" s="36">
        <v>130000</v>
      </c>
      <c r="N50" s="36">
        <v>0</v>
      </c>
      <c r="O50" s="36">
        <v>200000</v>
      </c>
      <c r="P50" s="36">
        <v>200000</v>
      </c>
    </row>
    <row r="51" spans="1:16" s="4" customFormat="1" ht="12.75">
      <c r="A51" s="158">
        <v>3223</v>
      </c>
      <c r="B51" s="158"/>
      <c r="C51" s="158" t="s">
        <v>58</v>
      </c>
      <c r="D51" s="158"/>
      <c r="E51" s="158"/>
      <c r="F51" s="158"/>
      <c r="G51" s="41">
        <f>SUM(G52:G54)</f>
        <v>220000</v>
      </c>
      <c r="H51" s="41">
        <f aca="true" t="shared" si="17" ref="H51:N51">SUM(H52:H54)</f>
        <v>220000</v>
      </c>
      <c r="I51" s="41">
        <f t="shared" si="17"/>
        <v>120000</v>
      </c>
      <c r="J51" s="41">
        <f t="shared" si="17"/>
        <v>0</v>
      </c>
      <c r="K51" s="41">
        <f t="shared" si="17"/>
        <v>0</v>
      </c>
      <c r="L51" s="41">
        <f t="shared" si="17"/>
        <v>0</v>
      </c>
      <c r="M51" s="41">
        <f t="shared" si="17"/>
        <v>100000</v>
      </c>
      <c r="N51" s="41">
        <f t="shared" si="17"/>
        <v>0</v>
      </c>
      <c r="O51" s="34">
        <f>SUM(O52:O54)</f>
        <v>220000</v>
      </c>
      <c r="P51" s="34">
        <f>SUM(P52:P54)</f>
        <v>220000</v>
      </c>
    </row>
    <row r="52" spans="1:16" s="6" customFormat="1" ht="12.75">
      <c r="A52" s="175">
        <v>32231</v>
      </c>
      <c r="B52" s="176"/>
      <c r="C52" s="175" t="s">
        <v>115</v>
      </c>
      <c r="D52" s="194"/>
      <c r="E52" s="194"/>
      <c r="F52" s="176"/>
      <c r="G52" s="52">
        <v>90000</v>
      </c>
      <c r="H52" s="36">
        <v>90000</v>
      </c>
      <c r="I52" s="36">
        <v>50000</v>
      </c>
      <c r="J52" s="36">
        <v>0</v>
      </c>
      <c r="K52" s="36"/>
      <c r="L52" s="36">
        <v>0</v>
      </c>
      <c r="M52" s="36">
        <v>40000</v>
      </c>
      <c r="N52" s="36">
        <v>0</v>
      </c>
      <c r="O52" s="36">
        <v>90000</v>
      </c>
      <c r="P52" s="36">
        <v>90000</v>
      </c>
    </row>
    <row r="53" spans="1:16" s="6" customFormat="1" ht="12.75">
      <c r="A53" s="175">
        <v>32233</v>
      </c>
      <c r="B53" s="176"/>
      <c r="C53" s="175" t="s">
        <v>116</v>
      </c>
      <c r="D53" s="194"/>
      <c r="E53" s="194"/>
      <c r="F53" s="176"/>
      <c r="G53" s="52">
        <v>65000</v>
      </c>
      <c r="H53" s="36">
        <v>65000</v>
      </c>
      <c r="I53" s="36">
        <v>35000</v>
      </c>
      <c r="J53" s="36">
        <v>0</v>
      </c>
      <c r="K53" s="36"/>
      <c r="L53" s="36">
        <v>0</v>
      </c>
      <c r="M53" s="36">
        <v>30000</v>
      </c>
      <c r="N53" s="36">
        <v>0</v>
      </c>
      <c r="O53" s="36">
        <v>65000</v>
      </c>
      <c r="P53" s="36">
        <v>65000</v>
      </c>
    </row>
    <row r="54" spans="1:16" s="6" customFormat="1" ht="12.75">
      <c r="A54" s="175">
        <v>32234</v>
      </c>
      <c r="B54" s="176"/>
      <c r="C54" s="175" t="s">
        <v>117</v>
      </c>
      <c r="D54" s="194"/>
      <c r="E54" s="194"/>
      <c r="F54" s="176"/>
      <c r="G54" s="52">
        <v>65000</v>
      </c>
      <c r="H54" s="36">
        <v>65000</v>
      </c>
      <c r="I54" s="36">
        <v>35000</v>
      </c>
      <c r="J54" s="36">
        <v>0</v>
      </c>
      <c r="K54" s="36"/>
      <c r="L54" s="36">
        <v>0</v>
      </c>
      <c r="M54" s="36">
        <v>30000</v>
      </c>
      <c r="N54" s="36">
        <v>0</v>
      </c>
      <c r="O54" s="36">
        <v>65000</v>
      </c>
      <c r="P54" s="36">
        <v>65000</v>
      </c>
    </row>
    <row r="55" spans="1:16" s="4" customFormat="1" ht="25.5" customHeight="1">
      <c r="A55" s="158">
        <v>3224</v>
      </c>
      <c r="B55" s="158"/>
      <c r="C55" s="157" t="s">
        <v>59</v>
      </c>
      <c r="D55" s="157"/>
      <c r="E55" s="157"/>
      <c r="F55" s="157"/>
      <c r="G55" s="45">
        <f>SUM(G56:G59)</f>
        <v>3700</v>
      </c>
      <c r="H55" s="45">
        <f aca="true" t="shared" si="18" ref="H55:N55">SUM(H56:H59)</f>
        <v>3700</v>
      </c>
      <c r="I55" s="45">
        <f t="shared" si="18"/>
        <v>0</v>
      </c>
      <c r="J55" s="45">
        <f t="shared" si="18"/>
        <v>0</v>
      </c>
      <c r="K55" s="45">
        <f t="shared" si="18"/>
        <v>0</v>
      </c>
      <c r="L55" s="45">
        <f t="shared" si="18"/>
        <v>0</v>
      </c>
      <c r="M55" s="45">
        <f t="shared" si="18"/>
        <v>3700</v>
      </c>
      <c r="N55" s="45">
        <f t="shared" si="18"/>
        <v>0</v>
      </c>
      <c r="O55" s="34">
        <f>SUM(O56:O59)</f>
        <v>3700</v>
      </c>
      <c r="P55" s="34">
        <f>SUM(P56:P59)</f>
        <v>3700</v>
      </c>
    </row>
    <row r="56" spans="1:16" s="6" customFormat="1" ht="25.5" customHeight="1">
      <c r="A56" s="175">
        <v>32241</v>
      </c>
      <c r="B56" s="176"/>
      <c r="C56" s="164" t="s">
        <v>118</v>
      </c>
      <c r="D56" s="165"/>
      <c r="E56" s="165"/>
      <c r="F56" s="166"/>
      <c r="G56" s="46">
        <v>1000</v>
      </c>
      <c r="H56" s="36">
        <v>1000</v>
      </c>
      <c r="I56" s="36">
        <v>0</v>
      </c>
      <c r="J56" s="36">
        <v>0</v>
      </c>
      <c r="K56" s="36"/>
      <c r="L56" s="36">
        <v>0</v>
      </c>
      <c r="M56" s="36">
        <v>1000</v>
      </c>
      <c r="N56" s="36">
        <v>0</v>
      </c>
      <c r="O56" s="36">
        <v>1000</v>
      </c>
      <c r="P56" s="36">
        <v>1000</v>
      </c>
    </row>
    <row r="57" spans="1:16" s="6" customFormat="1" ht="41.25" customHeight="1">
      <c r="A57" s="175">
        <v>32242</v>
      </c>
      <c r="B57" s="176"/>
      <c r="C57" s="164" t="s">
        <v>119</v>
      </c>
      <c r="D57" s="165"/>
      <c r="E57" s="165"/>
      <c r="F57" s="166"/>
      <c r="G57" s="46">
        <v>500</v>
      </c>
      <c r="H57" s="36">
        <v>500</v>
      </c>
      <c r="I57" s="36">
        <v>0</v>
      </c>
      <c r="J57" s="36">
        <v>0</v>
      </c>
      <c r="K57" s="36"/>
      <c r="L57" s="36">
        <v>0</v>
      </c>
      <c r="M57" s="36">
        <v>500</v>
      </c>
      <c r="N57" s="36">
        <v>0</v>
      </c>
      <c r="O57" s="36">
        <v>500</v>
      </c>
      <c r="P57" s="36">
        <v>500</v>
      </c>
    </row>
    <row r="58" spans="1:16" s="6" customFormat="1" ht="33" customHeight="1">
      <c r="A58" s="175">
        <v>32243</v>
      </c>
      <c r="B58" s="176"/>
      <c r="C58" s="164" t="s">
        <v>196</v>
      </c>
      <c r="D58" s="165"/>
      <c r="E58" s="165"/>
      <c r="F58" s="166"/>
      <c r="G58" s="46">
        <v>2000</v>
      </c>
      <c r="H58" s="36">
        <v>2000</v>
      </c>
      <c r="I58" s="36">
        <v>0</v>
      </c>
      <c r="J58" s="36">
        <v>0</v>
      </c>
      <c r="K58" s="36"/>
      <c r="L58" s="36">
        <v>0</v>
      </c>
      <c r="M58" s="36">
        <v>2000</v>
      </c>
      <c r="N58" s="36">
        <v>0</v>
      </c>
      <c r="O58" s="36">
        <v>2000</v>
      </c>
      <c r="P58" s="36">
        <v>2000</v>
      </c>
    </row>
    <row r="59" spans="1:16" s="6" customFormat="1" ht="28.5" customHeight="1">
      <c r="A59" s="175">
        <v>32244</v>
      </c>
      <c r="B59" s="176"/>
      <c r="C59" s="164" t="s">
        <v>186</v>
      </c>
      <c r="D59" s="165"/>
      <c r="E59" s="165"/>
      <c r="F59" s="166"/>
      <c r="G59" s="46">
        <v>200</v>
      </c>
      <c r="H59" s="36">
        <v>200</v>
      </c>
      <c r="I59" s="36">
        <v>0</v>
      </c>
      <c r="J59" s="36">
        <v>0</v>
      </c>
      <c r="K59" s="36"/>
      <c r="L59" s="36">
        <v>0</v>
      </c>
      <c r="M59" s="36">
        <v>200</v>
      </c>
      <c r="N59" s="36">
        <v>0</v>
      </c>
      <c r="O59" s="36">
        <v>200</v>
      </c>
      <c r="P59" s="36">
        <v>200</v>
      </c>
    </row>
    <row r="60" spans="1:16" s="4" customFormat="1" ht="12.75">
      <c r="A60" s="158">
        <v>3225</v>
      </c>
      <c r="B60" s="158"/>
      <c r="C60" s="158" t="s">
        <v>60</v>
      </c>
      <c r="D60" s="158"/>
      <c r="E60" s="158"/>
      <c r="F60" s="158"/>
      <c r="G60" s="41">
        <f>SUM(G61:G62)</f>
        <v>23000</v>
      </c>
      <c r="H60" s="41">
        <f aca="true" t="shared" si="19" ref="H60:N60">SUM(H61:H62)</f>
        <v>18000</v>
      </c>
      <c r="I60" s="41">
        <f t="shared" si="19"/>
        <v>0</v>
      </c>
      <c r="J60" s="41">
        <f t="shared" si="19"/>
        <v>0</v>
      </c>
      <c r="K60" s="41">
        <f t="shared" si="19"/>
        <v>0</v>
      </c>
      <c r="L60" s="41">
        <f t="shared" si="19"/>
        <v>0</v>
      </c>
      <c r="M60" s="41">
        <f t="shared" si="19"/>
        <v>18000</v>
      </c>
      <c r="N60" s="41">
        <f t="shared" si="19"/>
        <v>0</v>
      </c>
      <c r="O60" s="34">
        <f>SUM(O61:O62)</f>
        <v>18000</v>
      </c>
      <c r="P60" s="34">
        <f>SUM(P61:P62)</f>
        <v>18000</v>
      </c>
    </row>
    <row r="61" spans="1:16" s="6" customFormat="1" ht="12.75">
      <c r="A61" s="175">
        <v>32251</v>
      </c>
      <c r="B61" s="176"/>
      <c r="C61" s="175" t="s">
        <v>120</v>
      </c>
      <c r="D61" s="194"/>
      <c r="E61" s="194"/>
      <c r="F61" s="176"/>
      <c r="G61" s="52">
        <v>15000</v>
      </c>
      <c r="H61" s="36">
        <v>10000</v>
      </c>
      <c r="I61" s="36">
        <v>0</v>
      </c>
      <c r="J61" s="36">
        <v>0</v>
      </c>
      <c r="K61" s="36"/>
      <c r="L61" s="36">
        <v>0</v>
      </c>
      <c r="M61" s="36">
        <v>10000</v>
      </c>
      <c r="N61" s="36">
        <v>0</v>
      </c>
      <c r="O61" s="36">
        <v>10000</v>
      </c>
      <c r="P61" s="36">
        <v>10000</v>
      </c>
    </row>
    <row r="62" spans="1:16" s="6" customFormat="1" ht="12.75">
      <c r="A62" s="175">
        <v>32252</v>
      </c>
      <c r="B62" s="176"/>
      <c r="C62" s="175" t="s">
        <v>121</v>
      </c>
      <c r="D62" s="194"/>
      <c r="E62" s="194"/>
      <c r="F62" s="176"/>
      <c r="G62" s="52">
        <v>8000</v>
      </c>
      <c r="H62" s="36">
        <v>8000</v>
      </c>
      <c r="I62" s="36">
        <v>0</v>
      </c>
      <c r="J62" s="36">
        <v>0</v>
      </c>
      <c r="K62" s="36"/>
      <c r="L62" s="36">
        <v>0</v>
      </c>
      <c r="M62" s="36">
        <v>8000</v>
      </c>
      <c r="N62" s="36">
        <v>0</v>
      </c>
      <c r="O62" s="36">
        <v>8000</v>
      </c>
      <c r="P62" s="36">
        <v>8000</v>
      </c>
    </row>
    <row r="63" spans="1:16" s="4" customFormat="1" ht="24" customHeight="1">
      <c r="A63" s="158">
        <v>3227</v>
      </c>
      <c r="B63" s="158"/>
      <c r="C63" s="172" t="s">
        <v>61</v>
      </c>
      <c r="D63" s="173"/>
      <c r="E63" s="173"/>
      <c r="F63" s="174"/>
      <c r="G63" s="51">
        <f>SUM(G64)</f>
        <v>15000</v>
      </c>
      <c r="H63" s="51">
        <f aca="true" t="shared" si="20" ref="H63:N63">SUM(H64)</f>
        <v>20000</v>
      </c>
      <c r="I63" s="51">
        <f t="shared" si="20"/>
        <v>10000</v>
      </c>
      <c r="J63" s="51">
        <f t="shared" si="20"/>
        <v>0</v>
      </c>
      <c r="K63" s="51">
        <f t="shared" si="20"/>
        <v>0</v>
      </c>
      <c r="L63" s="51">
        <f t="shared" si="20"/>
        <v>0</v>
      </c>
      <c r="M63" s="51">
        <f t="shared" si="20"/>
        <v>10000</v>
      </c>
      <c r="N63" s="51">
        <f t="shared" si="20"/>
        <v>0</v>
      </c>
      <c r="O63" s="34">
        <f>SUM(O64)</f>
        <v>20000</v>
      </c>
      <c r="P63" s="34">
        <f>SUM(P64)</f>
        <v>20000</v>
      </c>
    </row>
    <row r="64" spans="1:16" s="6" customFormat="1" ht="26.25" customHeight="1">
      <c r="A64" s="175">
        <v>32271</v>
      </c>
      <c r="B64" s="176"/>
      <c r="C64" s="164" t="s">
        <v>122</v>
      </c>
      <c r="D64" s="165"/>
      <c r="E64" s="165"/>
      <c r="F64" s="166"/>
      <c r="G64" s="46">
        <v>15000</v>
      </c>
      <c r="H64" s="36">
        <v>20000</v>
      </c>
      <c r="I64" s="36">
        <v>10000</v>
      </c>
      <c r="J64" s="36">
        <v>0</v>
      </c>
      <c r="K64" s="36"/>
      <c r="L64" s="36">
        <v>0</v>
      </c>
      <c r="M64" s="36">
        <v>10000</v>
      </c>
      <c r="N64" s="36">
        <v>0</v>
      </c>
      <c r="O64" s="36">
        <v>20000</v>
      </c>
      <c r="P64" s="36">
        <v>20000</v>
      </c>
    </row>
    <row r="65" spans="1:16" s="9" customFormat="1" ht="12.75">
      <c r="A65" s="159">
        <v>323</v>
      </c>
      <c r="B65" s="159"/>
      <c r="C65" s="159" t="s">
        <v>62</v>
      </c>
      <c r="D65" s="159"/>
      <c r="E65" s="159"/>
      <c r="F65" s="159"/>
      <c r="G65" s="42">
        <f>SUM(G66+G71+G76+G80+G86+G90+G92+G98+G101)</f>
        <v>1442015</v>
      </c>
      <c r="H65" s="42">
        <f aca="true" t="shared" si="21" ref="H65:N65">SUM(H66+H71+H76+H80+H86+H90+H92+H98+H101)</f>
        <v>1327100</v>
      </c>
      <c r="I65" s="42">
        <f t="shared" si="21"/>
        <v>68600</v>
      </c>
      <c r="J65" s="42">
        <f t="shared" si="21"/>
        <v>47000</v>
      </c>
      <c r="K65" s="42">
        <f t="shared" si="21"/>
        <v>0</v>
      </c>
      <c r="L65" s="42">
        <f t="shared" si="21"/>
        <v>128500</v>
      </c>
      <c r="M65" s="42">
        <f t="shared" si="21"/>
        <v>1063000</v>
      </c>
      <c r="N65" s="42">
        <f t="shared" si="21"/>
        <v>20000</v>
      </c>
      <c r="O65" s="35">
        <f>SUM(O66+O71+O76+O80+O86+O90+O92+O98+O101)</f>
        <v>1223100</v>
      </c>
      <c r="P65" s="35">
        <f>SUM(P66+P71+P76+P80+P86+P90+P92+P98+P101)</f>
        <v>1203100</v>
      </c>
    </row>
    <row r="66" spans="1:16" s="4" customFormat="1" ht="12.75">
      <c r="A66" s="204">
        <v>3231</v>
      </c>
      <c r="B66" s="204"/>
      <c r="C66" s="204" t="s">
        <v>63</v>
      </c>
      <c r="D66" s="204"/>
      <c r="E66" s="204"/>
      <c r="F66" s="204"/>
      <c r="G66" s="53">
        <f>SUM(G67:G70)</f>
        <v>116000</v>
      </c>
      <c r="H66" s="53">
        <f aca="true" t="shared" si="22" ref="H66:N66">SUM(H67:H70)</f>
        <v>126000</v>
      </c>
      <c r="I66" s="53">
        <f t="shared" si="22"/>
        <v>10000</v>
      </c>
      <c r="J66" s="53">
        <f t="shared" si="22"/>
        <v>0</v>
      </c>
      <c r="K66" s="53">
        <f t="shared" si="22"/>
        <v>0</v>
      </c>
      <c r="L66" s="53">
        <f t="shared" si="22"/>
        <v>0</v>
      </c>
      <c r="M66" s="53">
        <f t="shared" si="22"/>
        <v>116000</v>
      </c>
      <c r="N66" s="53">
        <f t="shared" si="22"/>
        <v>0</v>
      </c>
      <c r="O66" s="28">
        <f>SUM(O67:O70)</f>
        <v>126000</v>
      </c>
      <c r="P66" s="28">
        <f>SUM(P67:P70)</f>
        <v>126000</v>
      </c>
    </row>
    <row r="67" spans="1:16" s="6" customFormat="1" ht="12.75">
      <c r="A67" s="194">
        <v>32311</v>
      </c>
      <c r="B67" s="176"/>
      <c r="C67" s="179" t="s">
        <v>123</v>
      </c>
      <c r="D67" s="203"/>
      <c r="E67" s="203"/>
      <c r="F67" s="180"/>
      <c r="G67" s="54">
        <v>80000</v>
      </c>
      <c r="H67" s="36">
        <v>90000</v>
      </c>
      <c r="I67" s="33">
        <v>0</v>
      </c>
      <c r="J67" s="33">
        <v>0</v>
      </c>
      <c r="K67" s="33"/>
      <c r="L67" s="33">
        <v>0</v>
      </c>
      <c r="M67" s="33">
        <v>90000</v>
      </c>
      <c r="N67" s="33">
        <v>0</v>
      </c>
      <c r="O67" s="33">
        <v>90000</v>
      </c>
      <c r="P67" s="33">
        <v>90000</v>
      </c>
    </row>
    <row r="68" spans="1:16" s="6" customFormat="1" ht="12.75">
      <c r="A68" s="194">
        <v>32312</v>
      </c>
      <c r="B68" s="176"/>
      <c r="C68" s="179" t="s">
        <v>124</v>
      </c>
      <c r="D68" s="203"/>
      <c r="E68" s="203"/>
      <c r="F68" s="180"/>
      <c r="G68" s="54">
        <v>10000</v>
      </c>
      <c r="H68" s="36">
        <v>10000</v>
      </c>
      <c r="I68" s="33">
        <v>0</v>
      </c>
      <c r="J68" s="33">
        <v>0</v>
      </c>
      <c r="K68" s="33"/>
      <c r="L68" s="33">
        <v>0</v>
      </c>
      <c r="M68" s="33">
        <v>10000</v>
      </c>
      <c r="N68" s="33">
        <v>0</v>
      </c>
      <c r="O68" s="33">
        <v>10000</v>
      </c>
      <c r="P68" s="33">
        <v>10000</v>
      </c>
    </row>
    <row r="69" spans="1:16" s="6" customFormat="1" ht="12.75">
      <c r="A69" s="194">
        <v>32313</v>
      </c>
      <c r="B69" s="176"/>
      <c r="C69" s="179" t="s">
        <v>125</v>
      </c>
      <c r="D69" s="203"/>
      <c r="E69" s="203"/>
      <c r="F69" s="180"/>
      <c r="G69" s="54">
        <v>25000</v>
      </c>
      <c r="H69" s="36">
        <v>25000</v>
      </c>
      <c r="I69" s="33">
        <v>10000</v>
      </c>
      <c r="J69" s="33">
        <v>0</v>
      </c>
      <c r="K69" s="33"/>
      <c r="L69" s="33">
        <v>0</v>
      </c>
      <c r="M69" s="33">
        <v>15000</v>
      </c>
      <c r="N69" s="33">
        <v>0</v>
      </c>
      <c r="O69" s="33">
        <v>25000</v>
      </c>
      <c r="P69" s="33">
        <v>25000</v>
      </c>
    </row>
    <row r="70" spans="1:16" s="6" customFormat="1" ht="30" customHeight="1">
      <c r="A70" s="179">
        <v>32319</v>
      </c>
      <c r="B70" s="180"/>
      <c r="C70" s="153" t="s">
        <v>126</v>
      </c>
      <c r="D70" s="154"/>
      <c r="E70" s="154"/>
      <c r="F70" s="155"/>
      <c r="G70" s="40">
        <v>1000</v>
      </c>
      <c r="H70" s="36">
        <v>1000</v>
      </c>
      <c r="I70" s="33">
        <v>0</v>
      </c>
      <c r="J70" s="33">
        <v>0</v>
      </c>
      <c r="K70" s="33"/>
      <c r="L70" s="33">
        <v>0</v>
      </c>
      <c r="M70" s="33">
        <v>1000</v>
      </c>
      <c r="N70" s="33">
        <v>0</v>
      </c>
      <c r="O70" s="33">
        <v>1000</v>
      </c>
      <c r="P70" s="33">
        <v>1000</v>
      </c>
    </row>
    <row r="71" spans="1:16" s="4" customFormat="1" ht="29.25" customHeight="1">
      <c r="A71" s="158">
        <v>3232</v>
      </c>
      <c r="B71" s="158"/>
      <c r="C71" s="157" t="s">
        <v>127</v>
      </c>
      <c r="D71" s="157"/>
      <c r="E71" s="157"/>
      <c r="F71" s="157"/>
      <c r="G71" s="45">
        <f>SUM(G72:G75)</f>
        <v>85000</v>
      </c>
      <c r="H71" s="45">
        <f aca="true" t="shared" si="23" ref="H71:N71">SUM(H72:H75)</f>
        <v>102000</v>
      </c>
      <c r="I71" s="45">
        <f t="shared" si="23"/>
        <v>0</v>
      </c>
      <c r="J71" s="45">
        <f t="shared" si="23"/>
        <v>32000</v>
      </c>
      <c r="K71" s="45">
        <f t="shared" si="23"/>
        <v>0</v>
      </c>
      <c r="L71" s="45">
        <f t="shared" si="23"/>
        <v>0</v>
      </c>
      <c r="M71" s="45">
        <f t="shared" si="23"/>
        <v>50000</v>
      </c>
      <c r="N71" s="45">
        <f t="shared" si="23"/>
        <v>20000</v>
      </c>
      <c r="O71" s="34">
        <f>SUM(O72:O75)</f>
        <v>102000</v>
      </c>
      <c r="P71" s="34">
        <f>SUM(P72:P75)</f>
        <v>102000</v>
      </c>
    </row>
    <row r="72" spans="1:16" s="6" customFormat="1" ht="29.25" customHeight="1">
      <c r="A72" s="175">
        <v>32321</v>
      </c>
      <c r="B72" s="176"/>
      <c r="C72" s="164" t="s">
        <v>128</v>
      </c>
      <c r="D72" s="165"/>
      <c r="E72" s="165"/>
      <c r="F72" s="166"/>
      <c r="G72" s="46">
        <v>5000</v>
      </c>
      <c r="H72" s="36">
        <v>5000</v>
      </c>
      <c r="I72" s="36">
        <v>0</v>
      </c>
      <c r="J72" s="36">
        <v>0</v>
      </c>
      <c r="K72" s="36"/>
      <c r="L72" s="36">
        <v>0</v>
      </c>
      <c r="M72" s="36">
        <v>5000</v>
      </c>
      <c r="N72" s="36">
        <v>0</v>
      </c>
      <c r="O72" s="36">
        <v>5000</v>
      </c>
      <c r="P72" s="36">
        <v>5000</v>
      </c>
    </row>
    <row r="73" spans="1:16" s="6" customFormat="1" ht="29.25" customHeight="1">
      <c r="A73" s="175">
        <v>32322</v>
      </c>
      <c r="B73" s="176"/>
      <c r="C73" s="164" t="s">
        <v>190</v>
      </c>
      <c r="D73" s="165"/>
      <c r="E73" s="165"/>
      <c r="F73" s="166"/>
      <c r="G73" s="46">
        <v>50000</v>
      </c>
      <c r="H73" s="36">
        <v>70000</v>
      </c>
      <c r="I73" s="36">
        <v>0</v>
      </c>
      <c r="J73" s="36">
        <v>32000</v>
      </c>
      <c r="K73" s="36"/>
      <c r="L73" s="36">
        <v>0</v>
      </c>
      <c r="M73" s="36">
        <v>18000</v>
      </c>
      <c r="N73" s="36">
        <v>20000</v>
      </c>
      <c r="O73" s="36">
        <v>70000</v>
      </c>
      <c r="P73" s="36">
        <v>70000</v>
      </c>
    </row>
    <row r="74" spans="1:16" s="6" customFormat="1" ht="29.25" customHeight="1">
      <c r="A74" s="175">
        <v>32323</v>
      </c>
      <c r="B74" s="176"/>
      <c r="C74" s="164" t="s">
        <v>168</v>
      </c>
      <c r="D74" s="165"/>
      <c r="E74" s="165"/>
      <c r="F74" s="166"/>
      <c r="G74" s="46">
        <v>28000</v>
      </c>
      <c r="H74" s="36">
        <v>25000</v>
      </c>
      <c r="I74" s="36">
        <v>0</v>
      </c>
      <c r="J74" s="36">
        <v>0</v>
      </c>
      <c r="K74" s="36"/>
      <c r="L74" s="36">
        <v>0</v>
      </c>
      <c r="M74" s="36">
        <v>25000</v>
      </c>
      <c r="N74" s="36">
        <v>0</v>
      </c>
      <c r="O74" s="36">
        <v>25000</v>
      </c>
      <c r="P74" s="36">
        <v>25000</v>
      </c>
    </row>
    <row r="75" spans="1:16" s="6" customFormat="1" ht="22.5" customHeight="1">
      <c r="A75" s="175">
        <v>32329</v>
      </c>
      <c r="B75" s="176"/>
      <c r="C75" s="164" t="s">
        <v>187</v>
      </c>
      <c r="D75" s="165"/>
      <c r="E75" s="165"/>
      <c r="F75" s="166"/>
      <c r="G75" s="46">
        <v>2000</v>
      </c>
      <c r="H75" s="36">
        <v>2000</v>
      </c>
      <c r="I75" s="36">
        <v>0</v>
      </c>
      <c r="J75" s="36">
        <v>0</v>
      </c>
      <c r="K75" s="36"/>
      <c r="L75" s="36">
        <v>0</v>
      </c>
      <c r="M75" s="36">
        <v>2000</v>
      </c>
      <c r="N75" s="36">
        <v>0</v>
      </c>
      <c r="O75" s="36">
        <v>2000</v>
      </c>
      <c r="P75" s="36">
        <v>2000</v>
      </c>
    </row>
    <row r="76" spans="1:16" s="4" customFormat="1" ht="12.75">
      <c r="A76" s="158">
        <v>3233</v>
      </c>
      <c r="B76" s="158"/>
      <c r="C76" s="158" t="s">
        <v>64</v>
      </c>
      <c r="D76" s="158"/>
      <c r="E76" s="158"/>
      <c r="F76" s="158"/>
      <c r="G76" s="41">
        <f>SUM(G77:G79)</f>
        <v>55000</v>
      </c>
      <c r="H76" s="41">
        <f aca="true" t="shared" si="24" ref="H76:N76">SUM(H77:H79)</f>
        <v>50000</v>
      </c>
      <c r="I76" s="41">
        <f t="shared" si="24"/>
        <v>0</v>
      </c>
      <c r="J76" s="41">
        <f t="shared" si="24"/>
        <v>0</v>
      </c>
      <c r="K76" s="41">
        <f t="shared" si="24"/>
        <v>0</v>
      </c>
      <c r="L76" s="41">
        <f t="shared" si="24"/>
        <v>18000</v>
      </c>
      <c r="M76" s="41">
        <f t="shared" si="24"/>
        <v>32000</v>
      </c>
      <c r="N76" s="41">
        <f t="shared" si="24"/>
        <v>0</v>
      </c>
      <c r="O76" s="34">
        <f>SUM(O78:O79)</f>
        <v>50000</v>
      </c>
      <c r="P76" s="34">
        <f>SUM(P78:P79)</f>
        <v>50000</v>
      </c>
    </row>
    <row r="77" spans="1:16" s="6" customFormat="1" ht="12.75">
      <c r="A77" s="175">
        <v>32332</v>
      </c>
      <c r="B77" s="176"/>
      <c r="C77" s="175" t="s">
        <v>183</v>
      </c>
      <c r="D77" s="194"/>
      <c r="E77" s="194"/>
      <c r="F77" s="176"/>
      <c r="G77" s="52">
        <v>0</v>
      </c>
      <c r="H77" s="36">
        <v>0</v>
      </c>
      <c r="I77" s="36">
        <v>0</v>
      </c>
      <c r="J77" s="36">
        <v>0</v>
      </c>
      <c r="K77" s="36"/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6" customFormat="1" ht="12.75">
      <c r="A78" s="175">
        <v>32334</v>
      </c>
      <c r="B78" s="176"/>
      <c r="C78" s="175" t="s">
        <v>129</v>
      </c>
      <c r="D78" s="194"/>
      <c r="E78" s="194"/>
      <c r="F78" s="176"/>
      <c r="G78" s="52">
        <v>15000</v>
      </c>
      <c r="H78" s="36">
        <v>20000</v>
      </c>
      <c r="I78" s="36">
        <v>0</v>
      </c>
      <c r="J78" s="36">
        <v>0</v>
      </c>
      <c r="K78" s="36"/>
      <c r="L78" s="36">
        <v>18000</v>
      </c>
      <c r="M78" s="36">
        <v>2000</v>
      </c>
      <c r="N78" s="36">
        <v>0</v>
      </c>
      <c r="O78" s="36">
        <v>20000</v>
      </c>
      <c r="P78" s="36">
        <v>20000</v>
      </c>
    </row>
    <row r="79" spans="1:16" s="6" customFormat="1" ht="27" customHeight="1">
      <c r="A79" s="175">
        <v>32339</v>
      </c>
      <c r="B79" s="176"/>
      <c r="C79" s="164" t="s">
        <v>130</v>
      </c>
      <c r="D79" s="165"/>
      <c r="E79" s="165"/>
      <c r="F79" s="166"/>
      <c r="G79" s="46">
        <v>40000</v>
      </c>
      <c r="H79" s="36">
        <v>30000</v>
      </c>
      <c r="I79" s="36">
        <v>0</v>
      </c>
      <c r="J79" s="36">
        <v>0</v>
      </c>
      <c r="K79" s="36"/>
      <c r="L79" s="36">
        <v>0</v>
      </c>
      <c r="M79" s="36">
        <v>30000</v>
      </c>
      <c r="N79" s="36">
        <v>0</v>
      </c>
      <c r="O79" s="36">
        <v>30000</v>
      </c>
      <c r="P79" s="36">
        <v>30000</v>
      </c>
    </row>
    <row r="80" spans="1:16" s="4" customFormat="1" ht="19.5" customHeight="1">
      <c r="A80" s="158">
        <v>3234</v>
      </c>
      <c r="B80" s="158"/>
      <c r="C80" s="158" t="s">
        <v>65</v>
      </c>
      <c r="D80" s="158"/>
      <c r="E80" s="158"/>
      <c r="F80" s="158"/>
      <c r="G80" s="41">
        <f>SUM(G81:G85)</f>
        <v>105500</v>
      </c>
      <c r="H80" s="41">
        <f aca="true" t="shared" si="25" ref="H80:N80">SUM(H81:H85)</f>
        <v>113000</v>
      </c>
      <c r="I80" s="41">
        <f t="shared" si="25"/>
        <v>55000</v>
      </c>
      <c r="J80" s="41">
        <f t="shared" si="25"/>
        <v>0</v>
      </c>
      <c r="K80" s="41">
        <f t="shared" si="25"/>
        <v>0</v>
      </c>
      <c r="L80" s="41">
        <f t="shared" si="25"/>
        <v>0</v>
      </c>
      <c r="M80" s="41">
        <f t="shared" si="25"/>
        <v>58000</v>
      </c>
      <c r="N80" s="41">
        <f t="shared" si="25"/>
        <v>0</v>
      </c>
      <c r="O80" s="34">
        <f>SUM(O81:O85)</f>
        <v>100500</v>
      </c>
      <c r="P80" s="34">
        <f>SUM(P81:P85)</f>
        <v>100500</v>
      </c>
    </row>
    <row r="81" spans="1:16" s="6" customFormat="1" ht="19.5" customHeight="1">
      <c r="A81" s="175">
        <v>32341</v>
      </c>
      <c r="B81" s="176"/>
      <c r="C81" s="175" t="s">
        <v>131</v>
      </c>
      <c r="D81" s="194"/>
      <c r="E81" s="194"/>
      <c r="F81" s="176"/>
      <c r="G81" s="52">
        <v>15000</v>
      </c>
      <c r="H81" s="36">
        <v>15000</v>
      </c>
      <c r="I81" s="36">
        <v>0</v>
      </c>
      <c r="J81" s="36">
        <v>0</v>
      </c>
      <c r="K81" s="36"/>
      <c r="L81" s="36">
        <v>0</v>
      </c>
      <c r="M81" s="36">
        <v>15000</v>
      </c>
      <c r="N81" s="36">
        <v>0</v>
      </c>
      <c r="O81" s="36">
        <v>15000</v>
      </c>
      <c r="P81" s="36">
        <v>15000</v>
      </c>
    </row>
    <row r="82" spans="1:16" s="6" customFormat="1" ht="19.5" customHeight="1">
      <c r="A82" s="175">
        <v>32342</v>
      </c>
      <c r="B82" s="176"/>
      <c r="C82" s="175" t="s">
        <v>132</v>
      </c>
      <c r="D82" s="194"/>
      <c r="E82" s="194"/>
      <c r="F82" s="176"/>
      <c r="G82" s="52">
        <v>13000</v>
      </c>
      <c r="H82" s="36">
        <v>13000</v>
      </c>
      <c r="I82" s="36">
        <v>0</v>
      </c>
      <c r="J82" s="36">
        <v>0</v>
      </c>
      <c r="K82" s="36"/>
      <c r="L82" s="36">
        <v>0</v>
      </c>
      <c r="M82" s="36">
        <v>13000</v>
      </c>
      <c r="N82" s="36">
        <v>0</v>
      </c>
      <c r="O82" s="36">
        <v>13000</v>
      </c>
      <c r="P82" s="36">
        <v>13000</v>
      </c>
    </row>
    <row r="83" spans="1:16" s="6" customFormat="1" ht="19.5" customHeight="1">
      <c r="A83" s="175">
        <v>32344</v>
      </c>
      <c r="B83" s="176"/>
      <c r="C83" s="175" t="s">
        <v>133</v>
      </c>
      <c r="D83" s="194"/>
      <c r="E83" s="194"/>
      <c r="F83" s="176"/>
      <c r="G83" s="52">
        <v>0</v>
      </c>
      <c r="H83" s="36">
        <v>0</v>
      </c>
      <c r="I83" s="36">
        <v>0</v>
      </c>
      <c r="J83" s="36">
        <v>0</v>
      </c>
      <c r="K83" s="36"/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6" customFormat="1" ht="19.5" customHeight="1">
      <c r="A84" s="175">
        <v>32347</v>
      </c>
      <c r="B84" s="176"/>
      <c r="C84" s="175" t="s">
        <v>134</v>
      </c>
      <c r="D84" s="194"/>
      <c r="E84" s="194"/>
      <c r="F84" s="176"/>
      <c r="G84" s="52">
        <v>2500</v>
      </c>
      <c r="H84" s="36">
        <v>2500</v>
      </c>
      <c r="I84" s="36">
        <v>0</v>
      </c>
      <c r="J84" s="36">
        <v>0</v>
      </c>
      <c r="K84" s="36"/>
      <c r="L84" s="36">
        <v>0</v>
      </c>
      <c r="M84" s="36">
        <v>2500</v>
      </c>
      <c r="N84" s="36">
        <v>0</v>
      </c>
      <c r="O84" s="36">
        <v>2500</v>
      </c>
      <c r="P84" s="36">
        <v>2500</v>
      </c>
    </row>
    <row r="85" spans="1:16" s="6" customFormat="1" ht="19.5" customHeight="1">
      <c r="A85" s="175">
        <v>32349</v>
      </c>
      <c r="B85" s="176"/>
      <c r="C85" s="175" t="s">
        <v>135</v>
      </c>
      <c r="D85" s="194"/>
      <c r="E85" s="194"/>
      <c r="F85" s="176"/>
      <c r="G85" s="52">
        <v>75000</v>
      </c>
      <c r="H85" s="36">
        <v>82500</v>
      </c>
      <c r="I85" s="36">
        <v>55000</v>
      </c>
      <c r="J85" s="36">
        <v>0</v>
      </c>
      <c r="K85" s="36"/>
      <c r="L85" s="36">
        <v>0</v>
      </c>
      <c r="M85" s="36">
        <v>27500</v>
      </c>
      <c r="N85" s="36">
        <v>0</v>
      </c>
      <c r="O85" s="36">
        <v>70000</v>
      </c>
      <c r="P85" s="36">
        <v>70000</v>
      </c>
    </row>
    <row r="86" spans="1:16" s="4" customFormat="1" ht="12.75">
      <c r="A86" s="158">
        <v>3235</v>
      </c>
      <c r="B86" s="158"/>
      <c r="C86" s="158" t="s">
        <v>66</v>
      </c>
      <c r="D86" s="158"/>
      <c r="E86" s="158"/>
      <c r="F86" s="158"/>
      <c r="G86" s="41">
        <f>SUM(G87:G89)</f>
        <v>11600</v>
      </c>
      <c r="H86" s="41">
        <f aca="true" t="shared" si="26" ref="H86:N86">SUM(H87:H89)</f>
        <v>9600</v>
      </c>
      <c r="I86" s="41">
        <f t="shared" si="26"/>
        <v>3600</v>
      </c>
      <c r="J86" s="41">
        <f t="shared" si="26"/>
        <v>0</v>
      </c>
      <c r="K86" s="41">
        <f t="shared" si="26"/>
        <v>0</v>
      </c>
      <c r="L86" s="41">
        <f t="shared" si="26"/>
        <v>0</v>
      </c>
      <c r="M86" s="41">
        <f t="shared" si="26"/>
        <v>6000</v>
      </c>
      <c r="N86" s="41">
        <f t="shared" si="26"/>
        <v>0</v>
      </c>
      <c r="O86" s="34">
        <f>SUM(O87:O89)</f>
        <v>9600</v>
      </c>
      <c r="P86" s="34">
        <f>SUM(P87:P89)</f>
        <v>9600</v>
      </c>
    </row>
    <row r="87" spans="1:16" s="6" customFormat="1" ht="30" customHeight="1">
      <c r="A87" s="175">
        <v>32352</v>
      </c>
      <c r="B87" s="176"/>
      <c r="C87" s="164" t="s">
        <v>136</v>
      </c>
      <c r="D87" s="165"/>
      <c r="E87" s="165"/>
      <c r="F87" s="166"/>
      <c r="G87" s="46">
        <v>3600</v>
      </c>
      <c r="H87" s="36">
        <v>3600</v>
      </c>
      <c r="I87" s="36">
        <v>3600</v>
      </c>
      <c r="J87" s="36">
        <v>0</v>
      </c>
      <c r="K87" s="36"/>
      <c r="L87" s="36">
        <v>0</v>
      </c>
      <c r="M87" s="36">
        <v>0</v>
      </c>
      <c r="N87" s="36">
        <v>0</v>
      </c>
      <c r="O87" s="36">
        <v>3600</v>
      </c>
      <c r="P87" s="36">
        <v>3600</v>
      </c>
    </row>
    <row r="88" spans="1:16" s="6" customFormat="1" ht="12.75">
      <c r="A88" s="175">
        <v>32353</v>
      </c>
      <c r="B88" s="176"/>
      <c r="C88" s="175" t="s">
        <v>137</v>
      </c>
      <c r="D88" s="194"/>
      <c r="E88" s="194"/>
      <c r="F88" s="176"/>
      <c r="G88" s="52">
        <v>1000</v>
      </c>
      <c r="H88" s="36">
        <v>0</v>
      </c>
      <c r="I88" s="36">
        <v>0</v>
      </c>
      <c r="J88" s="36">
        <v>0</v>
      </c>
      <c r="K88" s="36"/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6" customFormat="1" ht="12.75">
      <c r="A89" s="175">
        <v>32354</v>
      </c>
      <c r="B89" s="176"/>
      <c r="C89" s="175" t="s">
        <v>138</v>
      </c>
      <c r="D89" s="194"/>
      <c r="E89" s="194"/>
      <c r="F89" s="176"/>
      <c r="G89" s="52">
        <v>7000</v>
      </c>
      <c r="H89" s="36">
        <v>6000</v>
      </c>
      <c r="I89" s="36">
        <v>0</v>
      </c>
      <c r="J89" s="36">
        <v>0</v>
      </c>
      <c r="K89" s="36"/>
      <c r="L89" s="36">
        <v>0</v>
      </c>
      <c r="M89" s="36">
        <v>6000</v>
      </c>
      <c r="N89" s="36">
        <v>0</v>
      </c>
      <c r="O89" s="36">
        <v>6000</v>
      </c>
      <c r="P89" s="36">
        <v>6000</v>
      </c>
    </row>
    <row r="90" spans="1:16" s="4" customFormat="1" ht="12.75">
      <c r="A90" s="204">
        <v>3236</v>
      </c>
      <c r="B90" s="204"/>
      <c r="C90" s="204" t="s">
        <v>67</v>
      </c>
      <c r="D90" s="204"/>
      <c r="E90" s="204"/>
      <c r="F90" s="204"/>
      <c r="G90" s="53">
        <f>SUM(G91)</f>
        <v>250000</v>
      </c>
      <c r="H90" s="53">
        <f aca="true" t="shared" si="27" ref="H90:N90">SUM(H91)</f>
        <v>250000</v>
      </c>
      <c r="I90" s="53">
        <f t="shared" si="27"/>
        <v>0</v>
      </c>
      <c r="J90" s="53">
        <f t="shared" si="27"/>
        <v>0</v>
      </c>
      <c r="K90" s="53">
        <f t="shared" si="27"/>
        <v>0</v>
      </c>
      <c r="L90" s="53">
        <f t="shared" si="27"/>
        <v>0</v>
      </c>
      <c r="M90" s="53">
        <f t="shared" si="27"/>
        <v>250000</v>
      </c>
      <c r="N90" s="53">
        <f t="shared" si="27"/>
        <v>0</v>
      </c>
      <c r="O90" s="28">
        <f>SUM(O91)</f>
        <v>250000</v>
      </c>
      <c r="P90" s="28">
        <f>SUM(P91)</f>
        <v>250000</v>
      </c>
    </row>
    <row r="91" spans="1:16" s="6" customFormat="1" ht="12.75">
      <c r="A91" s="179">
        <v>32363</v>
      </c>
      <c r="B91" s="180"/>
      <c r="C91" s="179" t="s">
        <v>139</v>
      </c>
      <c r="D91" s="203"/>
      <c r="E91" s="203"/>
      <c r="F91" s="180"/>
      <c r="G91" s="54">
        <v>250000</v>
      </c>
      <c r="H91" s="33">
        <v>250000</v>
      </c>
      <c r="I91" s="33">
        <v>0</v>
      </c>
      <c r="J91" s="33">
        <v>0</v>
      </c>
      <c r="K91" s="33"/>
      <c r="L91" s="33">
        <v>0</v>
      </c>
      <c r="M91" s="33">
        <v>250000</v>
      </c>
      <c r="N91" s="33">
        <v>0</v>
      </c>
      <c r="O91" s="33">
        <v>250000</v>
      </c>
      <c r="P91" s="33">
        <v>250000</v>
      </c>
    </row>
    <row r="92" spans="1:16" s="4" customFormat="1" ht="12.75">
      <c r="A92" s="158">
        <v>3237</v>
      </c>
      <c r="B92" s="158"/>
      <c r="C92" s="158" t="s">
        <v>68</v>
      </c>
      <c r="D92" s="158"/>
      <c r="E92" s="158"/>
      <c r="F92" s="158"/>
      <c r="G92" s="41">
        <f>SUM(G93:G97)</f>
        <v>471500</v>
      </c>
      <c r="H92" s="41">
        <f>SUM(H93:H97)</f>
        <v>451000</v>
      </c>
      <c r="I92" s="41">
        <f aca="true" t="shared" si="28" ref="I92:N92">SUM(I94:I97)</f>
        <v>0</v>
      </c>
      <c r="J92" s="41">
        <f t="shared" si="28"/>
        <v>0</v>
      </c>
      <c r="K92" s="41">
        <f t="shared" si="28"/>
        <v>0</v>
      </c>
      <c r="L92" s="41">
        <f t="shared" si="28"/>
        <v>70000</v>
      </c>
      <c r="M92" s="41">
        <f t="shared" si="28"/>
        <v>381000</v>
      </c>
      <c r="N92" s="41">
        <f t="shared" si="28"/>
        <v>0</v>
      </c>
      <c r="O92" s="34">
        <f>SUM(O94:O97)</f>
        <v>380000</v>
      </c>
      <c r="P92" s="34">
        <f>SUM(P94:P97)</f>
        <v>360000</v>
      </c>
    </row>
    <row r="93" spans="1:16" s="6" customFormat="1" ht="12.75">
      <c r="A93" s="175">
        <v>32371</v>
      </c>
      <c r="B93" s="176"/>
      <c r="C93" s="175" t="s">
        <v>247</v>
      </c>
      <c r="D93" s="194"/>
      <c r="E93" s="194"/>
      <c r="F93" s="176"/>
      <c r="G93" s="52">
        <v>11000</v>
      </c>
      <c r="H93" s="44"/>
      <c r="I93" s="44"/>
      <c r="J93" s="44"/>
      <c r="K93" s="44"/>
      <c r="L93" s="44"/>
      <c r="M93" s="44"/>
      <c r="N93" s="44"/>
      <c r="O93" s="36"/>
      <c r="P93" s="36"/>
    </row>
    <row r="94" spans="1:16" s="6" customFormat="1" ht="12.75">
      <c r="A94" s="175">
        <v>32372</v>
      </c>
      <c r="B94" s="176"/>
      <c r="C94" s="175" t="s">
        <v>140</v>
      </c>
      <c r="D94" s="194"/>
      <c r="E94" s="194"/>
      <c r="F94" s="176"/>
      <c r="G94" s="52">
        <v>430000</v>
      </c>
      <c r="H94" s="36">
        <v>420000</v>
      </c>
      <c r="I94" s="36">
        <v>0</v>
      </c>
      <c r="J94" s="36">
        <v>0</v>
      </c>
      <c r="K94" s="36"/>
      <c r="L94" s="36">
        <v>70000</v>
      </c>
      <c r="M94" s="36">
        <v>350000</v>
      </c>
      <c r="N94" s="36">
        <v>0</v>
      </c>
      <c r="O94" s="36">
        <v>350000</v>
      </c>
      <c r="P94" s="36">
        <v>330000</v>
      </c>
    </row>
    <row r="95" spans="1:16" s="6" customFormat="1" ht="24.75" customHeight="1">
      <c r="A95" s="175">
        <v>32373</v>
      </c>
      <c r="B95" s="176"/>
      <c r="C95" s="164" t="s">
        <v>141</v>
      </c>
      <c r="D95" s="165"/>
      <c r="E95" s="165"/>
      <c r="F95" s="166"/>
      <c r="G95" s="46">
        <v>10000</v>
      </c>
      <c r="H95" s="36">
        <v>10000</v>
      </c>
      <c r="I95" s="36">
        <v>0</v>
      </c>
      <c r="J95" s="36">
        <v>0</v>
      </c>
      <c r="K95" s="36"/>
      <c r="L95" s="36">
        <v>0</v>
      </c>
      <c r="M95" s="36">
        <v>10000</v>
      </c>
      <c r="N95" s="36">
        <v>0</v>
      </c>
      <c r="O95" s="36">
        <v>10000</v>
      </c>
      <c r="P95" s="36">
        <v>10000</v>
      </c>
    </row>
    <row r="96" spans="1:16" s="6" customFormat="1" ht="24.75" customHeight="1">
      <c r="A96" s="175">
        <v>32377</v>
      </c>
      <c r="B96" s="176"/>
      <c r="C96" s="164" t="s">
        <v>142</v>
      </c>
      <c r="D96" s="165"/>
      <c r="E96" s="165"/>
      <c r="F96" s="166"/>
      <c r="G96" s="46">
        <v>0</v>
      </c>
      <c r="H96" s="36">
        <v>0</v>
      </c>
      <c r="I96" s="36">
        <v>0</v>
      </c>
      <c r="J96" s="36">
        <v>0</v>
      </c>
      <c r="K96" s="36"/>
      <c r="L96" s="36">
        <v>0</v>
      </c>
      <c r="M96" s="36"/>
      <c r="N96" s="36">
        <v>0</v>
      </c>
      <c r="O96" s="36">
        <v>0</v>
      </c>
      <c r="P96" s="36">
        <v>0</v>
      </c>
    </row>
    <row r="97" spans="1:16" s="6" customFormat="1" ht="12.75">
      <c r="A97" s="175">
        <v>32379</v>
      </c>
      <c r="B97" s="176"/>
      <c r="C97" s="175" t="s">
        <v>143</v>
      </c>
      <c r="D97" s="194"/>
      <c r="E97" s="194"/>
      <c r="F97" s="176"/>
      <c r="G97" s="52">
        <v>20500</v>
      </c>
      <c r="H97" s="36">
        <v>21000</v>
      </c>
      <c r="I97" s="36">
        <v>0</v>
      </c>
      <c r="J97" s="36">
        <v>0</v>
      </c>
      <c r="K97" s="36"/>
      <c r="L97" s="36">
        <v>0</v>
      </c>
      <c r="M97" s="36">
        <v>21000</v>
      </c>
      <c r="N97" s="36">
        <v>0</v>
      </c>
      <c r="O97" s="36">
        <v>20000</v>
      </c>
      <c r="P97" s="36">
        <v>20000</v>
      </c>
    </row>
    <row r="98" spans="1:16" s="4" customFormat="1" ht="12.75">
      <c r="A98" s="158">
        <v>3238</v>
      </c>
      <c r="B98" s="158"/>
      <c r="C98" s="158" t="s">
        <v>69</v>
      </c>
      <c r="D98" s="158"/>
      <c r="E98" s="158"/>
      <c r="F98" s="158"/>
      <c r="G98" s="41">
        <f>SUM(G99:G100)</f>
        <v>73415</v>
      </c>
      <c r="H98" s="41">
        <f aca="true" t="shared" si="29" ref="H98:N98">SUM(H99:H100)</f>
        <v>74000</v>
      </c>
      <c r="I98" s="41">
        <f t="shared" si="29"/>
        <v>0</v>
      </c>
      <c r="J98" s="41">
        <f t="shared" si="29"/>
        <v>0</v>
      </c>
      <c r="K98" s="41">
        <f t="shared" si="29"/>
        <v>0</v>
      </c>
      <c r="L98" s="41">
        <f t="shared" si="29"/>
        <v>0</v>
      </c>
      <c r="M98" s="41">
        <f t="shared" si="29"/>
        <v>74000</v>
      </c>
      <c r="N98" s="41">
        <f t="shared" si="29"/>
        <v>0</v>
      </c>
      <c r="O98" s="34">
        <f>SUM(O99:O100)</f>
        <v>74000</v>
      </c>
      <c r="P98" s="34">
        <f>SUM(P99:P100)</f>
        <v>74000</v>
      </c>
    </row>
    <row r="99" spans="1:16" s="6" customFormat="1" ht="12.75">
      <c r="A99" s="175">
        <v>32381</v>
      </c>
      <c r="B99" s="176"/>
      <c r="C99" s="175" t="s">
        <v>144</v>
      </c>
      <c r="D99" s="194"/>
      <c r="E99" s="194"/>
      <c r="F99" s="176"/>
      <c r="G99" s="52">
        <v>10000</v>
      </c>
      <c r="H99" s="36">
        <v>10000</v>
      </c>
      <c r="I99" s="36">
        <v>0</v>
      </c>
      <c r="J99" s="36">
        <v>0</v>
      </c>
      <c r="K99" s="36"/>
      <c r="L99" s="36">
        <v>0</v>
      </c>
      <c r="M99" s="36">
        <v>10000</v>
      </c>
      <c r="N99" s="36">
        <v>0</v>
      </c>
      <c r="O99" s="36">
        <v>10000</v>
      </c>
      <c r="P99" s="36">
        <v>10000</v>
      </c>
    </row>
    <row r="100" spans="1:16" s="6" customFormat="1" ht="12.75">
      <c r="A100" s="175">
        <v>32389</v>
      </c>
      <c r="B100" s="176"/>
      <c r="C100" s="175" t="s">
        <v>145</v>
      </c>
      <c r="D100" s="194"/>
      <c r="E100" s="194"/>
      <c r="F100" s="176"/>
      <c r="G100" s="52">
        <v>63415</v>
      </c>
      <c r="H100" s="36">
        <v>64000</v>
      </c>
      <c r="I100" s="36">
        <v>0</v>
      </c>
      <c r="J100" s="36">
        <v>0</v>
      </c>
      <c r="K100" s="36"/>
      <c r="L100" s="36">
        <v>0</v>
      </c>
      <c r="M100" s="36">
        <v>64000</v>
      </c>
      <c r="N100" s="36">
        <v>0</v>
      </c>
      <c r="O100" s="36">
        <v>64000</v>
      </c>
      <c r="P100" s="36">
        <v>64000</v>
      </c>
    </row>
    <row r="101" spans="1:16" s="4" customFormat="1" ht="12.75">
      <c r="A101" s="158">
        <v>3239</v>
      </c>
      <c r="B101" s="158"/>
      <c r="C101" s="158" t="s">
        <v>70</v>
      </c>
      <c r="D101" s="158"/>
      <c r="E101" s="158"/>
      <c r="F101" s="158"/>
      <c r="G101" s="41">
        <f>SUM(G102:G107)</f>
        <v>274000</v>
      </c>
      <c r="H101" s="41">
        <f aca="true" t="shared" si="30" ref="H101:N101">SUM(H102:H107)</f>
        <v>151500</v>
      </c>
      <c r="I101" s="41">
        <f t="shared" si="30"/>
        <v>0</v>
      </c>
      <c r="J101" s="41">
        <f t="shared" si="30"/>
        <v>15000</v>
      </c>
      <c r="K101" s="41">
        <f t="shared" si="30"/>
        <v>0</v>
      </c>
      <c r="L101" s="41">
        <f t="shared" si="30"/>
        <v>40500</v>
      </c>
      <c r="M101" s="41">
        <f t="shared" si="30"/>
        <v>96000</v>
      </c>
      <c r="N101" s="41">
        <f t="shared" si="30"/>
        <v>0</v>
      </c>
      <c r="O101" s="34">
        <f>SUM(O102:O107)</f>
        <v>131000</v>
      </c>
      <c r="P101" s="34">
        <f>SUM(P102:P107)</f>
        <v>131000</v>
      </c>
    </row>
    <row r="102" spans="1:16" s="6" customFormat="1" ht="24" customHeight="1">
      <c r="A102" s="175">
        <v>32391</v>
      </c>
      <c r="B102" s="176"/>
      <c r="C102" s="164" t="s">
        <v>146</v>
      </c>
      <c r="D102" s="165"/>
      <c r="E102" s="165"/>
      <c r="F102" s="166"/>
      <c r="G102" s="46">
        <v>100000</v>
      </c>
      <c r="H102" s="36">
        <v>60500</v>
      </c>
      <c r="I102" s="36">
        <v>0</v>
      </c>
      <c r="J102" s="36">
        <v>15000</v>
      </c>
      <c r="K102" s="36"/>
      <c r="L102" s="36">
        <v>40500</v>
      </c>
      <c r="M102" s="36">
        <v>5000</v>
      </c>
      <c r="N102" s="36">
        <v>0</v>
      </c>
      <c r="O102" s="36">
        <v>50000</v>
      </c>
      <c r="P102" s="36">
        <v>50000</v>
      </c>
    </row>
    <row r="103" spans="1:16" s="6" customFormat="1" ht="12.75">
      <c r="A103" s="175">
        <v>32393</v>
      </c>
      <c r="B103" s="176"/>
      <c r="C103" s="175" t="s">
        <v>147</v>
      </c>
      <c r="D103" s="194"/>
      <c r="E103" s="194"/>
      <c r="F103" s="176"/>
      <c r="G103" s="52">
        <v>10000</v>
      </c>
      <c r="H103" s="36">
        <v>7000</v>
      </c>
      <c r="I103" s="36">
        <v>0</v>
      </c>
      <c r="J103" s="36">
        <v>0</v>
      </c>
      <c r="K103" s="36"/>
      <c r="L103" s="36">
        <v>0</v>
      </c>
      <c r="M103" s="36">
        <v>7000</v>
      </c>
      <c r="N103" s="36">
        <v>0</v>
      </c>
      <c r="O103" s="36">
        <v>7000</v>
      </c>
      <c r="P103" s="36">
        <v>7000</v>
      </c>
    </row>
    <row r="104" spans="1:16" s="6" customFormat="1" ht="25.5" customHeight="1">
      <c r="A104" s="175">
        <v>32394</v>
      </c>
      <c r="B104" s="176"/>
      <c r="C104" s="164" t="s">
        <v>148</v>
      </c>
      <c r="D104" s="165"/>
      <c r="E104" s="165"/>
      <c r="F104" s="166"/>
      <c r="G104" s="46">
        <v>12000</v>
      </c>
      <c r="H104" s="36">
        <v>12000</v>
      </c>
      <c r="I104" s="36">
        <v>0</v>
      </c>
      <c r="J104" s="36">
        <v>0</v>
      </c>
      <c r="K104" s="36"/>
      <c r="L104" s="36">
        <v>0</v>
      </c>
      <c r="M104" s="36">
        <v>12000</v>
      </c>
      <c r="N104" s="36">
        <v>0</v>
      </c>
      <c r="O104" s="36">
        <v>12000</v>
      </c>
      <c r="P104" s="36">
        <v>12000</v>
      </c>
    </row>
    <row r="105" spans="1:16" s="6" customFormat="1" ht="12.75">
      <c r="A105" s="175">
        <v>32395</v>
      </c>
      <c r="B105" s="176"/>
      <c r="C105" s="175" t="s">
        <v>149</v>
      </c>
      <c r="D105" s="194"/>
      <c r="E105" s="194"/>
      <c r="F105" s="176"/>
      <c r="G105" s="52">
        <v>130000</v>
      </c>
      <c r="H105" s="36">
        <v>50000</v>
      </c>
      <c r="I105" s="36">
        <v>0</v>
      </c>
      <c r="J105" s="36">
        <v>0</v>
      </c>
      <c r="K105" s="36"/>
      <c r="L105" s="36">
        <v>0</v>
      </c>
      <c r="M105" s="36">
        <v>50000</v>
      </c>
      <c r="N105" s="36">
        <v>0</v>
      </c>
      <c r="O105" s="36">
        <v>40000</v>
      </c>
      <c r="P105" s="36">
        <v>40000</v>
      </c>
    </row>
    <row r="106" spans="1:16" s="6" customFormat="1" ht="12.75">
      <c r="A106" s="175">
        <v>32396</v>
      </c>
      <c r="B106" s="176"/>
      <c r="C106" s="175" t="s">
        <v>150</v>
      </c>
      <c r="D106" s="194"/>
      <c r="E106" s="194"/>
      <c r="F106" s="176"/>
      <c r="G106" s="52">
        <v>7000</v>
      </c>
      <c r="H106" s="36">
        <v>7000</v>
      </c>
      <c r="I106" s="36">
        <v>0</v>
      </c>
      <c r="J106" s="36">
        <v>0</v>
      </c>
      <c r="K106" s="36"/>
      <c r="L106" s="36">
        <v>0</v>
      </c>
      <c r="M106" s="36">
        <v>7000</v>
      </c>
      <c r="N106" s="36">
        <v>0</v>
      </c>
      <c r="O106" s="36">
        <v>7000</v>
      </c>
      <c r="P106" s="36">
        <v>7000</v>
      </c>
    </row>
    <row r="107" spans="1:16" s="6" customFormat="1" ht="12.75">
      <c r="A107" s="175">
        <v>32399</v>
      </c>
      <c r="B107" s="176"/>
      <c r="C107" s="175" t="s">
        <v>151</v>
      </c>
      <c r="D107" s="194"/>
      <c r="E107" s="194"/>
      <c r="F107" s="176"/>
      <c r="G107" s="52">
        <v>15000</v>
      </c>
      <c r="H107" s="36">
        <v>15000</v>
      </c>
      <c r="I107" s="36">
        <v>0</v>
      </c>
      <c r="J107" s="36">
        <v>0</v>
      </c>
      <c r="K107" s="36"/>
      <c r="L107" s="36">
        <v>0</v>
      </c>
      <c r="M107" s="36">
        <v>15000</v>
      </c>
      <c r="N107" s="36">
        <v>0</v>
      </c>
      <c r="O107" s="36">
        <v>15000</v>
      </c>
      <c r="P107" s="36">
        <v>15000</v>
      </c>
    </row>
    <row r="108" spans="1:16" s="4" customFormat="1" ht="25.5" customHeight="1">
      <c r="A108" s="195">
        <v>324</v>
      </c>
      <c r="B108" s="196"/>
      <c r="C108" s="172" t="s">
        <v>184</v>
      </c>
      <c r="D108" s="173"/>
      <c r="E108" s="173"/>
      <c r="F108" s="174"/>
      <c r="G108" s="56">
        <f>SUM(G109)</f>
        <v>0</v>
      </c>
      <c r="H108" s="56">
        <f aca="true" t="shared" si="31" ref="H108:P109">SUM(H109)</f>
        <v>0</v>
      </c>
      <c r="I108" s="56">
        <f t="shared" si="31"/>
        <v>0</v>
      </c>
      <c r="J108" s="56">
        <f t="shared" si="31"/>
        <v>0</v>
      </c>
      <c r="K108" s="56">
        <f t="shared" si="31"/>
        <v>0</v>
      </c>
      <c r="L108" s="56">
        <f t="shared" si="31"/>
        <v>0</v>
      </c>
      <c r="M108" s="56">
        <f t="shared" si="31"/>
        <v>0</v>
      </c>
      <c r="N108" s="56">
        <f t="shared" si="31"/>
        <v>0</v>
      </c>
      <c r="O108" s="56">
        <f t="shared" si="31"/>
        <v>0</v>
      </c>
      <c r="P108" s="56">
        <f t="shared" si="31"/>
        <v>0</v>
      </c>
    </row>
    <row r="109" spans="1:16" s="4" customFormat="1" ht="26.25" customHeight="1">
      <c r="A109" s="195">
        <v>3241</v>
      </c>
      <c r="B109" s="196"/>
      <c r="C109" s="172" t="s">
        <v>184</v>
      </c>
      <c r="D109" s="173"/>
      <c r="E109" s="173"/>
      <c r="F109" s="174"/>
      <c r="G109" s="56">
        <f>SUM(G110)</f>
        <v>0</v>
      </c>
      <c r="H109" s="56">
        <f t="shared" si="31"/>
        <v>0</v>
      </c>
      <c r="I109" s="56">
        <f t="shared" si="31"/>
        <v>0</v>
      </c>
      <c r="J109" s="56">
        <f t="shared" si="31"/>
        <v>0</v>
      </c>
      <c r="K109" s="56">
        <f t="shared" si="31"/>
        <v>0</v>
      </c>
      <c r="L109" s="56">
        <f t="shared" si="31"/>
        <v>0</v>
      </c>
      <c r="M109" s="56">
        <f t="shared" si="31"/>
        <v>0</v>
      </c>
      <c r="N109" s="56">
        <f t="shared" si="31"/>
        <v>0</v>
      </c>
      <c r="O109" s="56">
        <f t="shared" si="31"/>
        <v>0</v>
      </c>
      <c r="P109" s="56">
        <f t="shared" si="31"/>
        <v>0</v>
      </c>
    </row>
    <row r="110" spans="1:16" s="6" customFormat="1" ht="12.75">
      <c r="A110" s="175">
        <v>32412</v>
      </c>
      <c r="B110" s="176"/>
      <c r="C110" s="175" t="s">
        <v>185</v>
      </c>
      <c r="D110" s="194"/>
      <c r="E110" s="194"/>
      <c r="F110" s="176"/>
      <c r="G110" s="52">
        <v>0</v>
      </c>
      <c r="H110" s="36">
        <v>0</v>
      </c>
      <c r="I110" s="36">
        <v>0</v>
      </c>
      <c r="J110" s="36">
        <v>0</v>
      </c>
      <c r="K110" s="36"/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9" customFormat="1" ht="27.75" customHeight="1">
      <c r="A111" s="159">
        <v>329</v>
      </c>
      <c r="B111" s="159"/>
      <c r="C111" s="199" t="s">
        <v>71</v>
      </c>
      <c r="D111" s="200"/>
      <c r="E111" s="200"/>
      <c r="F111" s="201"/>
      <c r="G111" s="55">
        <f>SUM(G112+G114+G118+G120+G122+G128+G126)</f>
        <v>287700</v>
      </c>
      <c r="H111" s="55">
        <f>SUM(H112+H114+H118+H120+H122+H128+H126)</f>
        <v>252700</v>
      </c>
      <c r="I111" s="55">
        <f>SUM(I112+I114+I118+I120+I122+I128+I126)</f>
        <v>67500</v>
      </c>
      <c r="J111" s="55">
        <f aca="true" t="shared" si="32" ref="J111:P111">SUM(J112+J114+J118+J120+J122+J128+J126)</f>
        <v>0</v>
      </c>
      <c r="K111" s="55">
        <f t="shared" si="32"/>
        <v>0</v>
      </c>
      <c r="L111" s="55">
        <f t="shared" si="32"/>
        <v>40500</v>
      </c>
      <c r="M111" s="55">
        <f t="shared" si="32"/>
        <v>144700</v>
      </c>
      <c r="N111" s="55">
        <f t="shared" si="32"/>
        <v>0</v>
      </c>
      <c r="O111" s="55">
        <f t="shared" si="32"/>
        <v>218700</v>
      </c>
      <c r="P111" s="55">
        <f t="shared" si="32"/>
        <v>218700</v>
      </c>
    </row>
    <row r="112" spans="1:16" s="4" customFormat="1" ht="41.25" customHeight="1">
      <c r="A112" s="158">
        <v>3291</v>
      </c>
      <c r="B112" s="158"/>
      <c r="C112" s="157" t="s">
        <v>152</v>
      </c>
      <c r="D112" s="157"/>
      <c r="E112" s="157"/>
      <c r="F112" s="157"/>
      <c r="G112" s="45">
        <f>SUM(G113)</f>
        <v>60000</v>
      </c>
      <c r="H112" s="45">
        <f aca="true" t="shared" si="33" ref="H112:N112">SUM(H113)</f>
        <v>67500</v>
      </c>
      <c r="I112" s="45">
        <f t="shared" si="33"/>
        <v>67500</v>
      </c>
      <c r="J112" s="45">
        <f t="shared" si="33"/>
        <v>0</v>
      </c>
      <c r="K112" s="45">
        <f t="shared" si="33"/>
        <v>0</v>
      </c>
      <c r="L112" s="45">
        <f t="shared" si="33"/>
        <v>0</v>
      </c>
      <c r="M112" s="45">
        <f t="shared" si="33"/>
        <v>0</v>
      </c>
      <c r="N112" s="45">
        <f t="shared" si="33"/>
        <v>0</v>
      </c>
      <c r="O112" s="34">
        <f>SUM(O113)</f>
        <v>67500</v>
      </c>
      <c r="P112" s="34">
        <f>SUM(P113)</f>
        <v>67500</v>
      </c>
    </row>
    <row r="113" spans="1:16" s="6" customFormat="1" ht="28.5" customHeight="1">
      <c r="A113" s="175">
        <v>32911</v>
      </c>
      <c r="B113" s="176"/>
      <c r="C113" s="163" t="s">
        <v>152</v>
      </c>
      <c r="D113" s="163"/>
      <c r="E113" s="163"/>
      <c r="F113" s="163"/>
      <c r="G113" s="43">
        <v>60000</v>
      </c>
      <c r="H113" s="36">
        <v>67500</v>
      </c>
      <c r="I113" s="36">
        <v>67500</v>
      </c>
      <c r="J113" s="36">
        <v>0</v>
      </c>
      <c r="K113" s="36"/>
      <c r="L113" s="36">
        <v>0</v>
      </c>
      <c r="M113" s="36">
        <v>0</v>
      </c>
      <c r="N113" s="36">
        <v>0</v>
      </c>
      <c r="O113" s="36">
        <v>67500</v>
      </c>
      <c r="P113" s="36">
        <v>67500</v>
      </c>
    </row>
    <row r="114" spans="1:16" s="4" customFormat="1" ht="18" customHeight="1">
      <c r="A114" s="158">
        <v>3292</v>
      </c>
      <c r="B114" s="158"/>
      <c r="C114" s="158" t="s">
        <v>72</v>
      </c>
      <c r="D114" s="158"/>
      <c r="E114" s="158"/>
      <c r="F114" s="158"/>
      <c r="G114" s="41">
        <f>SUM(G115:G117)</f>
        <v>95000</v>
      </c>
      <c r="H114" s="41">
        <f aca="true" t="shared" si="34" ref="H114:N114">SUM(H115:H117)</f>
        <v>95000</v>
      </c>
      <c r="I114" s="41">
        <f t="shared" si="34"/>
        <v>0</v>
      </c>
      <c r="J114" s="41">
        <f t="shared" si="34"/>
        <v>0</v>
      </c>
      <c r="K114" s="41">
        <f t="shared" si="34"/>
        <v>0</v>
      </c>
      <c r="L114" s="41">
        <f t="shared" si="34"/>
        <v>0</v>
      </c>
      <c r="M114" s="41">
        <f t="shared" si="34"/>
        <v>95000</v>
      </c>
      <c r="N114" s="41">
        <f t="shared" si="34"/>
        <v>0</v>
      </c>
      <c r="O114" s="34">
        <f>SUM(O115:O117)</f>
        <v>95000</v>
      </c>
      <c r="P114" s="34">
        <f>SUM(P115:P117)</f>
        <v>95000</v>
      </c>
    </row>
    <row r="115" spans="1:16" s="6" customFormat="1" ht="33" customHeight="1">
      <c r="A115" s="175">
        <v>32921</v>
      </c>
      <c r="B115" s="176"/>
      <c r="C115" s="164" t="s">
        <v>153</v>
      </c>
      <c r="D115" s="165"/>
      <c r="E115" s="165"/>
      <c r="F115" s="166"/>
      <c r="G115" s="46">
        <v>38000</v>
      </c>
      <c r="H115" s="36">
        <v>38000</v>
      </c>
      <c r="I115" s="36">
        <v>0</v>
      </c>
      <c r="J115" s="36">
        <v>0</v>
      </c>
      <c r="K115" s="36"/>
      <c r="L115" s="36">
        <v>0</v>
      </c>
      <c r="M115" s="36">
        <v>38000</v>
      </c>
      <c r="N115" s="36">
        <v>0</v>
      </c>
      <c r="O115" s="36">
        <v>38000</v>
      </c>
      <c r="P115" s="36">
        <v>38000</v>
      </c>
    </row>
    <row r="116" spans="1:16" s="6" customFormat="1" ht="18" customHeight="1">
      <c r="A116" s="175">
        <v>32922</v>
      </c>
      <c r="B116" s="176"/>
      <c r="C116" s="175" t="s">
        <v>154</v>
      </c>
      <c r="D116" s="194"/>
      <c r="E116" s="194"/>
      <c r="F116" s="176"/>
      <c r="G116" s="52">
        <v>30000</v>
      </c>
      <c r="H116" s="36">
        <v>30000</v>
      </c>
      <c r="I116" s="36">
        <v>0</v>
      </c>
      <c r="J116" s="36">
        <v>0</v>
      </c>
      <c r="K116" s="36"/>
      <c r="L116" s="36">
        <v>0</v>
      </c>
      <c r="M116" s="36">
        <v>30000</v>
      </c>
      <c r="N116" s="36">
        <v>0</v>
      </c>
      <c r="O116" s="36">
        <v>30000</v>
      </c>
      <c r="P116" s="36">
        <v>30000</v>
      </c>
    </row>
    <row r="117" spans="1:16" s="6" customFormat="1" ht="18" customHeight="1">
      <c r="A117" s="175">
        <v>32923</v>
      </c>
      <c r="B117" s="176"/>
      <c r="C117" s="175" t="s">
        <v>155</v>
      </c>
      <c r="D117" s="194"/>
      <c r="E117" s="194"/>
      <c r="F117" s="176"/>
      <c r="G117" s="52">
        <v>27000</v>
      </c>
      <c r="H117" s="36">
        <v>27000</v>
      </c>
      <c r="I117" s="36">
        <v>0</v>
      </c>
      <c r="J117" s="36">
        <v>0</v>
      </c>
      <c r="K117" s="36"/>
      <c r="L117" s="36">
        <v>0</v>
      </c>
      <c r="M117" s="36">
        <v>27000</v>
      </c>
      <c r="N117" s="36">
        <v>0</v>
      </c>
      <c r="O117" s="36">
        <v>27000</v>
      </c>
      <c r="P117" s="36">
        <v>27000</v>
      </c>
    </row>
    <row r="118" spans="1:16" s="4" customFormat="1" ht="16.5" customHeight="1">
      <c r="A118" s="158">
        <v>3293</v>
      </c>
      <c r="B118" s="158"/>
      <c r="C118" s="158" t="s">
        <v>73</v>
      </c>
      <c r="D118" s="158"/>
      <c r="E118" s="158"/>
      <c r="F118" s="158"/>
      <c r="G118" s="41">
        <f>SUM(G119)</f>
        <v>15000</v>
      </c>
      <c r="H118" s="41">
        <f aca="true" t="shared" si="35" ref="H118:N118">SUM(H119)</f>
        <v>15000</v>
      </c>
      <c r="I118" s="41">
        <f t="shared" si="35"/>
        <v>0</v>
      </c>
      <c r="J118" s="41">
        <f t="shared" si="35"/>
        <v>0</v>
      </c>
      <c r="K118" s="41">
        <f t="shared" si="35"/>
        <v>0</v>
      </c>
      <c r="L118" s="41">
        <f t="shared" si="35"/>
        <v>0</v>
      </c>
      <c r="M118" s="41">
        <f t="shared" si="35"/>
        <v>15000</v>
      </c>
      <c r="N118" s="41">
        <f t="shared" si="35"/>
        <v>0</v>
      </c>
      <c r="O118" s="34">
        <f>SUM(O119)</f>
        <v>10000</v>
      </c>
      <c r="P118" s="34">
        <f>SUM(P119)</f>
        <v>10000</v>
      </c>
    </row>
    <row r="119" spans="1:16" s="6" customFormat="1" ht="16.5" customHeight="1">
      <c r="A119" s="175">
        <v>32931</v>
      </c>
      <c r="B119" s="176"/>
      <c r="C119" s="175" t="s">
        <v>73</v>
      </c>
      <c r="D119" s="194"/>
      <c r="E119" s="194"/>
      <c r="F119" s="176"/>
      <c r="G119" s="52">
        <v>15000</v>
      </c>
      <c r="H119" s="36">
        <v>15000</v>
      </c>
      <c r="I119" s="36">
        <v>0</v>
      </c>
      <c r="J119" s="36">
        <v>0</v>
      </c>
      <c r="K119" s="36"/>
      <c r="L119" s="36">
        <v>0</v>
      </c>
      <c r="M119" s="36">
        <v>15000</v>
      </c>
      <c r="N119" s="36">
        <v>0</v>
      </c>
      <c r="O119" s="36">
        <v>10000</v>
      </c>
      <c r="P119" s="36">
        <v>10000</v>
      </c>
    </row>
    <row r="120" spans="1:16" s="4" customFormat="1" ht="12.75">
      <c r="A120" s="158">
        <v>3294</v>
      </c>
      <c r="B120" s="158"/>
      <c r="C120" s="158" t="s">
        <v>74</v>
      </c>
      <c r="D120" s="158"/>
      <c r="E120" s="158"/>
      <c r="F120" s="158"/>
      <c r="G120" s="41">
        <f>SUM(G121)</f>
        <v>10000</v>
      </c>
      <c r="H120" s="41">
        <f aca="true" t="shared" si="36" ref="H120:N120">SUM(H121)</f>
        <v>10000</v>
      </c>
      <c r="I120" s="41">
        <f t="shared" si="36"/>
        <v>0</v>
      </c>
      <c r="J120" s="41">
        <f t="shared" si="36"/>
        <v>0</v>
      </c>
      <c r="K120" s="41">
        <f t="shared" si="36"/>
        <v>0</v>
      </c>
      <c r="L120" s="41">
        <f t="shared" si="36"/>
        <v>0</v>
      </c>
      <c r="M120" s="41">
        <f t="shared" si="36"/>
        <v>10000</v>
      </c>
      <c r="N120" s="41">
        <f t="shared" si="36"/>
        <v>0</v>
      </c>
      <c r="O120" s="34">
        <f>SUM(O121)</f>
        <v>10000</v>
      </c>
      <c r="P120" s="34">
        <f>SUM(P121)</f>
        <v>10000</v>
      </c>
    </row>
    <row r="121" spans="1:16" s="6" customFormat="1" ht="12.75">
      <c r="A121" s="175">
        <v>32941</v>
      </c>
      <c r="B121" s="176"/>
      <c r="C121" s="175" t="s">
        <v>156</v>
      </c>
      <c r="D121" s="194"/>
      <c r="E121" s="194"/>
      <c r="F121" s="176"/>
      <c r="G121" s="52">
        <v>10000</v>
      </c>
      <c r="H121" s="36">
        <v>10000</v>
      </c>
      <c r="I121" s="36">
        <v>0</v>
      </c>
      <c r="J121" s="36">
        <v>0</v>
      </c>
      <c r="K121" s="36"/>
      <c r="L121" s="36">
        <v>0</v>
      </c>
      <c r="M121" s="36">
        <v>10000</v>
      </c>
      <c r="N121" s="36">
        <v>0</v>
      </c>
      <c r="O121" s="36">
        <v>10000</v>
      </c>
      <c r="P121" s="36">
        <v>10000</v>
      </c>
    </row>
    <row r="122" spans="1:16" s="4" customFormat="1" ht="12.75">
      <c r="A122" s="158">
        <v>3295</v>
      </c>
      <c r="B122" s="158"/>
      <c r="C122" s="158" t="s">
        <v>75</v>
      </c>
      <c r="D122" s="158"/>
      <c r="E122" s="158"/>
      <c r="F122" s="158"/>
      <c r="G122" s="41">
        <f>SUM(G123:G125)</f>
        <v>17400</v>
      </c>
      <c r="H122" s="41">
        <f aca="true" t="shared" si="37" ref="H122:N122">SUM(H123:H125)</f>
        <v>15200</v>
      </c>
      <c r="I122" s="41">
        <f t="shared" si="37"/>
        <v>0</v>
      </c>
      <c r="J122" s="41">
        <f t="shared" si="37"/>
        <v>0</v>
      </c>
      <c r="K122" s="41">
        <f t="shared" si="37"/>
        <v>0</v>
      </c>
      <c r="L122" s="41">
        <f t="shared" si="37"/>
        <v>500</v>
      </c>
      <c r="M122" s="41">
        <f t="shared" si="37"/>
        <v>14700</v>
      </c>
      <c r="N122" s="41">
        <f t="shared" si="37"/>
        <v>0</v>
      </c>
      <c r="O122" s="34">
        <f>SUM(O123:O125)</f>
        <v>11200</v>
      </c>
      <c r="P122" s="34">
        <f>SUM(P123:P125)</f>
        <v>11200</v>
      </c>
    </row>
    <row r="123" spans="1:16" s="6" customFormat="1" ht="12.75">
      <c r="A123" s="194">
        <v>32953</v>
      </c>
      <c r="B123" s="176"/>
      <c r="C123" s="175" t="s">
        <v>157</v>
      </c>
      <c r="D123" s="194"/>
      <c r="E123" s="194"/>
      <c r="F123" s="176"/>
      <c r="G123" s="52">
        <v>4000</v>
      </c>
      <c r="H123" s="36">
        <v>4000</v>
      </c>
      <c r="I123" s="36">
        <v>0</v>
      </c>
      <c r="J123" s="36">
        <v>0</v>
      </c>
      <c r="K123" s="36"/>
      <c r="L123" s="36">
        <v>500</v>
      </c>
      <c r="M123" s="36">
        <v>3500</v>
      </c>
      <c r="N123" s="36">
        <v>0</v>
      </c>
      <c r="O123" s="36">
        <v>0</v>
      </c>
      <c r="P123" s="36">
        <v>0</v>
      </c>
    </row>
    <row r="124" spans="1:16" s="6" customFormat="1" ht="39.75" customHeight="1">
      <c r="A124" s="194">
        <v>32955</v>
      </c>
      <c r="B124" s="176"/>
      <c r="C124" s="164" t="s">
        <v>158</v>
      </c>
      <c r="D124" s="165"/>
      <c r="E124" s="165"/>
      <c r="F124" s="166"/>
      <c r="G124" s="46">
        <v>12400</v>
      </c>
      <c r="H124" s="36">
        <v>10200</v>
      </c>
      <c r="I124" s="36">
        <v>0</v>
      </c>
      <c r="J124" s="36">
        <v>0</v>
      </c>
      <c r="K124" s="36"/>
      <c r="L124" s="36">
        <v>0</v>
      </c>
      <c r="M124" s="36">
        <v>10200</v>
      </c>
      <c r="N124" s="36">
        <v>0</v>
      </c>
      <c r="O124" s="36">
        <v>10200</v>
      </c>
      <c r="P124" s="36">
        <v>10200</v>
      </c>
    </row>
    <row r="125" spans="1:16" s="6" customFormat="1" ht="12.75">
      <c r="A125" s="175">
        <v>32959</v>
      </c>
      <c r="B125" s="176"/>
      <c r="C125" s="175" t="s">
        <v>159</v>
      </c>
      <c r="D125" s="194"/>
      <c r="E125" s="194"/>
      <c r="F125" s="176"/>
      <c r="G125" s="52">
        <v>1000</v>
      </c>
      <c r="H125" s="36">
        <v>1000</v>
      </c>
      <c r="I125" s="36">
        <v>0</v>
      </c>
      <c r="J125" s="36">
        <v>0</v>
      </c>
      <c r="K125" s="36"/>
      <c r="L125" s="36">
        <v>0</v>
      </c>
      <c r="M125" s="36">
        <v>1000</v>
      </c>
      <c r="N125" s="36">
        <v>0</v>
      </c>
      <c r="O125" s="36">
        <v>1000</v>
      </c>
      <c r="P125" s="36">
        <v>1000</v>
      </c>
    </row>
    <row r="126" spans="1:16" s="4" customFormat="1" ht="12.75">
      <c r="A126" s="195">
        <v>3296</v>
      </c>
      <c r="B126" s="196"/>
      <c r="C126" s="195" t="s">
        <v>248</v>
      </c>
      <c r="D126" s="202"/>
      <c r="E126" s="202"/>
      <c r="F126" s="196"/>
      <c r="G126" s="56">
        <f>SUM(G127)</f>
        <v>30300</v>
      </c>
      <c r="H126" s="56">
        <f aca="true" t="shared" si="38" ref="H126:P126">SUM(H127)</f>
        <v>0</v>
      </c>
      <c r="I126" s="56">
        <f t="shared" si="38"/>
        <v>0</v>
      </c>
      <c r="J126" s="56">
        <f t="shared" si="38"/>
        <v>0</v>
      </c>
      <c r="K126" s="56">
        <f t="shared" si="38"/>
        <v>0</v>
      </c>
      <c r="L126" s="56">
        <f t="shared" si="38"/>
        <v>0</v>
      </c>
      <c r="M126" s="56">
        <f t="shared" si="38"/>
        <v>0</v>
      </c>
      <c r="N126" s="56">
        <f t="shared" si="38"/>
        <v>0</v>
      </c>
      <c r="O126" s="56">
        <f t="shared" si="38"/>
        <v>0</v>
      </c>
      <c r="P126" s="56">
        <f t="shared" si="38"/>
        <v>0</v>
      </c>
    </row>
    <row r="127" spans="1:16" s="6" customFormat="1" ht="12.75">
      <c r="A127" s="175">
        <v>32961</v>
      </c>
      <c r="B127" s="176"/>
      <c r="C127" s="175" t="s">
        <v>248</v>
      </c>
      <c r="D127" s="194"/>
      <c r="E127" s="194"/>
      <c r="F127" s="176"/>
      <c r="G127" s="52">
        <v>30300</v>
      </c>
      <c r="H127" s="94">
        <v>0</v>
      </c>
      <c r="I127" s="94">
        <v>0</v>
      </c>
      <c r="J127" s="94">
        <v>0</v>
      </c>
      <c r="K127" s="94"/>
      <c r="L127" s="94">
        <v>0</v>
      </c>
      <c r="M127" s="94">
        <v>0</v>
      </c>
      <c r="N127" s="94">
        <v>0</v>
      </c>
      <c r="O127" s="36">
        <v>0</v>
      </c>
      <c r="P127" s="36">
        <v>0</v>
      </c>
    </row>
    <row r="128" spans="1:16" s="4" customFormat="1" ht="26.25" customHeight="1">
      <c r="A128" s="158">
        <v>3299</v>
      </c>
      <c r="B128" s="158"/>
      <c r="C128" s="172" t="s">
        <v>71</v>
      </c>
      <c r="D128" s="173"/>
      <c r="E128" s="173"/>
      <c r="F128" s="174"/>
      <c r="G128" s="51">
        <f>SUM(G129)</f>
        <v>60000</v>
      </c>
      <c r="H128" s="51">
        <f aca="true" t="shared" si="39" ref="H128:N128">SUM(H129)</f>
        <v>50000</v>
      </c>
      <c r="I128" s="51">
        <f t="shared" si="39"/>
        <v>0</v>
      </c>
      <c r="J128" s="51">
        <f t="shared" si="39"/>
        <v>0</v>
      </c>
      <c r="K128" s="51">
        <f t="shared" si="39"/>
        <v>0</v>
      </c>
      <c r="L128" s="51">
        <f t="shared" si="39"/>
        <v>40000</v>
      </c>
      <c r="M128" s="51">
        <f t="shared" si="39"/>
        <v>10000</v>
      </c>
      <c r="N128" s="51">
        <f t="shared" si="39"/>
        <v>0</v>
      </c>
      <c r="O128" s="34">
        <f>SUM(O129)</f>
        <v>25000</v>
      </c>
      <c r="P128" s="34">
        <f>SUM(P129)</f>
        <v>25000</v>
      </c>
    </row>
    <row r="129" spans="1:16" s="6" customFormat="1" ht="26.25" customHeight="1">
      <c r="A129" s="175">
        <v>32999</v>
      </c>
      <c r="B129" s="176"/>
      <c r="C129" s="164" t="s">
        <v>71</v>
      </c>
      <c r="D129" s="165"/>
      <c r="E129" s="165"/>
      <c r="F129" s="166"/>
      <c r="G129" s="46">
        <v>60000</v>
      </c>
      <c r="H129" s="36">
        <v>50000</v>
      </c>
      <c r="I129" s="36">
        <v>0</v>
      </c>
      <c r="J129" s="36">
        <v>0</v>
      </c>
      <c r="K129" s="36"/>
      <c r="L129" s="36">
        <v>40000</v>
      </c>
      <c r="M129" s="36">
        <v>10000</v>
      </c>
      <c r="N129" s="36">
        <v>0</v>
      </c>
      <c r="O129" s="36">
        <v>25000</v>
      </c>
      <c r="P129" s="36">
        <v>25000</v>
      </c>
    </row>
    <row r="130" spans="1:16" s="4" customFormat="1" ht="18" customHeight="1">
      <c r="A130" s="158">
        <v>34</v>
      </c>
      <c r="B130" s="158"/>
      <c r="C130" s="158" t="s">
        <v>76</v>
      </c>
      <c r="D130" s="158"/>
      <c r="E130" s="158"/>
      <c r="F130" s="158"/>
      <c r="G130" s="41">
        <f>SUM(G131+G134)</f>
        <v>120500</v>
      </c>
      <c r="H130" s="41">
        <f aca="true" t="shared" si="40" ref="H130:P130">SUM(H131+H134)</f>
        <v>85500</v>
      </c>
      <c r="I130" s="41">
        <f t="shared" si="40"/>
        <v>0</v>
      </c>
      <c r="J130" s="41">
        <f t="shared" si="40"/>
        <v>0</v>
      </c>
      <c r="K130" s="41">
        <f t="shared" si="40"/>
        <v>0</v>
      </c>
      <c r="L130" s="41">
        <f t="shared" si="40"/>
        <v>0</v>
      </c>
      <c r="M130" s="41">
        <f t="shared" si="40"/>
        <v>85500</v>
      </c>
      <c r="N130" s="41">
        <f t="shared" si="40"/>
        <v>0</v>
      </c>
      <c r="O130" s="41">
        <f t="shared" si="40"/>
        <v>54550</v>
      </c>
      <c r="P130" s="41">
        <f t="shared" si="40"/>
        <v>31500</v>
      </c>
    </row>
    <row r="131" spans="1:16" s="9" customFormat="1" ht="30" customHeight="1">
      <c r="A131" s="159">
        <v>342</v>
      </c>
      <c r="B131" s="159"/>
      <c r="C131" s="199" t="s">
        <v>77</v>
      </c>
      <c r="D131" s="200"/>
      <c r="E131" s="200"/>
      <c r="F131" s="201"/>
      <c r="G131" s="55">
        <f>SUM(G132)</f>
        <v>97000</v>
      </c>
      <c r="H131" s="55">
        <f aca="true" t="shared" si="41" ref="H131:N132">SUM(H132)</f>
        <v>65000</v>
      </c>
      <c r="I131" s="55">
        <f t="shared" si="41"/>
        <v>0</v>
      </c>
      <c r="J131" s="55">
        <f t="shared" si="41"/>
        <v>0</v>
      </c>
      <c r="K131" s="55">
        <f t="shared" si="41"/>
        <v>0</v>
      </c>
      <c r="L131" s="55">
        <f t="shared" si="41"/>
        <v>0</v>
      </c>
      <c r="M131" s="55">
        <f t="shared" si="41"/>
        <v>65000</v>
      </c>
      <c r="N131" s="55">
        <f t="shared" si="41"/>
        <v>0</v>
      </c>
      <c r="O131" s="35">
        <f>SUM(O132)</f>
        <v>40000</v>
      </c>
      <c r="P131" s="35">
        <f>SUM(P132)</f>
        <v>19000</v>
      </c>
    </row>
    <row r="132" spans="1:16" s="4" customFormat="1" ht="52.5" customHeight="1">
      <c r="A132" s="158">
        <v>3423</v>
      </c>
      <c r="B132" s="158"/>
      <c r="C132" s="157" t="s">
        <v>78</v>
      </c>
      <c r="D132" s="157"/>
      <c r="E132" s="157"/>
      <c r="F132" s="157"/>
      <c r="G132" s="45">
        <f>SUM(G133)</f>
        <v>97000</v>
      </c>
      <c r="H132" s="45">
        <f t="shared" si="41"/>
        <v>65000</v>
      </c>
      <c r="I132" s="45">
        <f t="shared" si="41"/>
        <v>0</v>
      </c>
      <c r="J132" s="45">
        <f t="shared" si="41"/>
        <v>0</v>
      </c>
      <c r="K132" s="45">
        <f t="shared" si="41"/>
        <v>0</v>
      </c>
      <c r="L132" s="45">
        <f t="shared" si="41"/>
        <v>0</v>
      </c>
      <c r="M132" s="45">
        <f t="shared" si="41"/>
        <v>65000</v>
      </c>
      <c r="N132" s="45">
        <f t="shared" si="41"/>
        <v>0</v>
      </c>
      <c r="O132" s="34">
        <f>SUM(O133)</f>
        <v>40000</v>
      </c>
      <c r="P132" s="34">
        <f>SUM(P133)</f>
        <v>19000</v>
      </c>
    </row>
    <row r="133" spans="1:16" s="6" customFormat="1" ht="39" customHeight="1">
      <c r="A133" s="175">
        <v>34233</v>
      </c>
      <c r="B133" s="176"/>
      <c r="C133" s="163" t="s">
        <v>160</v>
      </c>
      <c r="D133" s="163"/>
      <c r="E133" s="163"/>
      <c r="F133" s="163"/>
      <c r="G133" s="43">
        <v>97000</v>
      </c>
      <c r="H133" s="36">
        <v>65000</v>
      </c>
      <c r="I133" s="36">
        <v>0</v>
      </c>
      <c r="J133" s="36">
        <v>0</v>
      </c>
      <c r="K133" s="36"/>
      <c r="L133" s="36">
        <v>0</v>
      </c>
      <c r="M133" s="36">
        <v>65000</v>
      </c>
      <c r="N133" s="36">
        <v>0</v>
      </c>
      <c r="O133" s="36">
        <v>40000</v>
      </c>
      <c r="P133" s="36">
        <v>19000</v>
      </c>
    </row>
    <row r="134" spans="1:16" s="4" customFormat="1" ht="12.75">
      <c r="A134" s="158">
        <v>343</v>
      </c>
      <c r="B134" s="158"/>
      <c r="C134" s="158" t="s">
        <v>79</v>
      </c>
      <c r="D134" s="158"/>
      <c r="E134" s="158"/>
      <c r="F134" s="158"/>
      <c r="G134" s="41">
        <f>SUM(G135+G141+G138+G139)</f>
        <v>23500</v>
      </c>
      <c r="H134" s="41">
        <f aca="true" t="shared" si="42" ref="H134:P134">SUM(H135+H141+H138+H139)</f>
        <v>20500</v>
      </c>
      <c r="I134" s="41">
        <f t="shared" si="42"/>
        <v>0</v>
      </c>
      <c r="J134" s="41">
        <f t="shared" si="42"/>
        <v>0</v>
      </c>
      <c r="K134" s="41">
        <f t="shared" si="42"/>
        <v>0</v>
      </c>
      <c r="L134" s="41">
        <f t="shared" si="42"/>
        <v>0</v>
      </c>
      <c r="M134" s="41">
        <f t="shared" si="42"/>
        <v>20500</v>
      </c>
      <c r="N134" s="41">
        <f t="shared" si="42"/>
        <v>0</v>
      </c>
      <c r="O134" s="41">
        <f t="shared" si="42"/>
        <v>14550</v>
      </c>
      <c r="P134" s="41">
        <f t="shared" si="42"/>
        <v>12500</v>
      </c>
    </row>
    <row r="135" spans="1:16" s="4" customFormat="1" ht="24.75" customHeight="1">
      <c r="A135" s="158">
        <v>3431</v>
      </c>
      <c r="B135" s="158"/>
      <c r="C135" s="172" t="s">
        <v>91</v>
      </c>
      <c r="D135" s="173"/>
      <c r="E135" s="173"/>
      <c r="F135" s="174"/>
      <c r="G135" s="51">
        <f>SUM(G136:G137)</f>
        <v>18400</v>
      </c>
      <c r="H135" s="51">
        <f aca="true" t="shared" si="43" ref="H135:N135">SUM(H136:H137)</f>
        <v>18500</v>
      </c>
      <c r="I135" s="51">
        <f t="shared" si="43"/>
        <v>0</v>
      </c>
      <c r="J135" s="51">
        <f t="shared" si="43"/>
        <v>0</v>
      </c>
      <c r="K135" s="51">
        <f t="shared" si="43"/>
        <v>0</v>
      </c>
      <c r="L135" s="51">
        <f t="shared" si="43"/>
        <v>0</v>
      </c>
      <c r="M135" s="51">
        <f t="shared" si="43"/>
        <v>18500</v>
      </c>
      <c r="N135" s="51">
        <f t="shared" si="43"/>
        <v>0</v>
      </c>
      <c r="O135" s="34">
        <f>SUM(O136:O137)</f>
        <v>12550</v>
      </c>
      <c r="P135" s="34">
        <f>SUM(P136:P137)</f>
        <v>10500</v>
      </c>
    </row>
    <row r="136" spans="1:16" s="6" customFormat="1" ht="24.75" customHeight="1">
      <c r="A136" s="175">
        <v>34311</v>
      </c>
      <c r="B136" s="176"/>
      <c r="C136" s="164" t="s">
        <v>161</v>
      </c>
      <c r="D136" s="165"/>
      <c r="E136" s="165"/>
      <c r="F136" s="166"/>
      <c r="G136" s="46">
        <v>400</v>
      </c>
      <c r="H136" s="36">
        <v>500</v>
      </c>
      <c r="I136" s="36">
        <v>0</v>
      </c>
      <c r="J136" s="36">
        <v>0</v>
      </c>
      <c r="K136" s="36"/>
      <c r="L136" s="36">
        <v>0</v>
      </c>
      <c r="M136" s="36">
        <v>500</v>
      </c>
      <c r="N136" s="36">
        <v>0</v>
      </c>
      <c r="O136" s="36">
        <v>500</v>
      </c>
      <c r="P136" s="36">
        <v>500</v>
      </c>
    </row>
    <row r="137" spans="1:16" s="6" customFormat="1" ht="24.75" customHeight="1">
      <c r="A137" s="175">
        <v>34312</v>
      </c>
      <c r="B137" s="176"/>
      <c r="C137" s="164" t="s">
        <v>162</v>
      </c>
      <c r="D137" s="165"/>
      <c r="E137" s="165"/>
      <c r="F137" s="166"/>
      <c r="G137" s="46">
        <v>18000</v>
      </c>
      <c r="H137" s="36">
        <v>18000</v>
      </c>
      <c r="I137" s="36">
        <v>0</v>
      </c>
      <c r="J137" s="36">
        <v>0</v>
      </c>
      <c r="K137" s="36"/>
      <c r="L137" s="36">
        <v>0</v>
      </c>
      <c r="M137" s="36">
        <v>18000</v>
      </c>
      <c r="N137" s="36">
        <v>0</v>
      </c>
      <c r="O137" s="36">
        <v>12050</v>
      </c>
      <c r="P137" s="36">
        <v>10000</v>
      </c>
    </row>
    <row r="138" spans="1:16" s="4" customFormat="1" ht="24.75" customHeight="1">
      <c r="A138" s="195">
        <v>3432</v>
      </c>
      <c r="B138" s="196"/>
      <c r="C138" s="172" t="s">
        <v>253</v>
      </c>
      <c r="D138" s="173"/>
      <c r="E138" s="173"/>
      <c r="F138" s="174"/>
      <c r="G138" s="51">
        <v>0</v>
      </c>
      <c r="H138" s="113">
        <v>0</v>
      </c>
      <c r="I138" s="113">
        <v>0</v>
      </c>
      <c r="J138" s="113">
        <v>0</v>
      </c>
      <c r="K138" s="113"/>
      <c r="L138" s="113">
        <v>0</v>
      </c>
      <c r="M138" s="113">
        <v>0</v>
      </c>
      <c r="N138" s="113">
        <v>0</v>
      </c>
      <c r="O138" s="34">
        <v>0</v>
      </c>
      <c r="P138" s="34"/>
    </row>
    <row r="139" spans="1:16" s="4" customFormat="1" ht="24.75" customHeight="1">
      <c r="A139" s="195">
        <v>3433</v>
      </c>
      <c r="B139" s="196"/>
      <c r="C139" s="172" t="s">
        <v>200</v>
      </c>
      <c r="D139" s="173"/>
      <c r="E139" s="173"/>
      <c r="F139" s="174"/>
      <c r="G139" s="51">
        <f>SUM(G140)</f>
        <v>100</v>
      </c>
      <c r="H139" s="51">
        <f aca="true" t="shared" si="44" ref="H139:P139">SUM(H140)</f>
        <v>0</v>
      </c>
      <c r="I139" s="51">
        <f t="shared" si="44"/>
        <v>0</v>
      </c>
      <c r="J139" s="51">
        <f t="shared" si="44"/>
        <v>0</v>
      </c>
      <c r="K139" s="51">
        <f t="shared" si="44"/>
        <v>0</v>
      </c>
      <c r="L139" s="51">
        <f t="shared" si="44"/>
        <v>0</v>
      </c>
      <c r="M139" s="51">
        <f t="shared" si="44"/>
        <v>0</v>
      </c>
      <c r="N139" s="51">
        <f t="shared" si="44"/>
        <v>0</v>
      </c>
      <c r="O139" s="51">
        <f t="shared" si="44"/>
        <v>0</v>
      </c>
      <c r="P139" s="51">
        <f t="shared" si="44"/>
        <v>0</v>
      </c>
    </row>
    <row r="140" spans="1:16" s="6" customFormat="1" ht="24.75" customHeight="1">
      <c r="A140" s="175">
        <v>34333</v>
      </c>
      <c r="B140" s="176"/>
      <c r="C140" s="164" t="s">
        <v>201</v>
      </c>
      <c r="D140" s="165"/>
      <c r="E140" s="165"/>
      <c r="F140" s="166"/>
      <c r="G140" s="46">
        <v>100</v>
      </c>
      <c r="H140" s="94">
        <v>0</v>
      </c>
      <c r="I140" s="94">
        <v>0</v>
      </c>
      <c r="J140" s="94">
        <v>0</v>
      </c>
      <c r="K140" s="94"/>
      <c r="L140" s="94">
        <v>0</v>
      </c>
      <c r="M140" s="94">
        <v>0</v>
      </c>
      <c r="N140" s="94">
        <v>0</v>
      </c>
      <c r="O140" s="36">
        <v>0</v>
      </c>
      <c r="P140" s="36"/>
    </row>
    <row r="141" spans="1:16" s="4" customFormat="1" ht="26.25" customHeight="1">
      <c r="A141" s="158">
        <v>3434</v>
      </c>
      <c r="B141" s="158"/>
      <c r="C141" s="172" t="s">
        <v>80</v>
      </c>
      <c r="D141" s="173"/>
      <c r="E141" s="173"/>
      <c r="F141" s="174"/>
      <c r="G141" s="51">
        <f>SUM(G142)</f>
        <v>5000</v>
      </c>
      <c r="H141" s="51">
        <f aca="true" t="shared" si="45" ref="H141:N141">SUM(H142)</f>
        <v>2000</v>
      </c>
      <c r="I141" s="51">
        <f t="shared" si="45"/>
        <v>0</v>
      </c>
      <c r="J141" s="51">
        <f t="shared" si="45"/>
        <v>0</v>
      </c>
      <c r="K141" s="51">
        <f t="shared" si="45"/>
        <v>0</v>
      </c>
      <c r="L141" s="51">
        <f t="shared" si="45"/>
        <v>0</v>
      </c>
      <c r="M141" s="51">
        <f t="shared" si="45"/>
        <v>2000</v>
      </c>
      <c r="N141" s="51">
        <f t="shared" si="45"/>
        <v>0</v>
      </c>
      <c r="O141" s="34">
        <f>SUM(O142)</f>
        <v>2000</v>
      </c>
      <c r="P141" s="34">
        <f>SUM(P142)</f>
        <v>2000</v>
      </c>
    </row>
    <row r="142" spans="1:16" s="6" customFormat="1" ht="26.25" customHeight="1">
      <c r="A142" s="175">
        <v>34349</v>
      </c>
      <c r="B142" s="176"/>
      <c r="C142" s="164" t="s">
        <v>80</v>
      </c>
      <c r="D142" s="165"/>
      <c r="E142" s="165"/>
      <c r="F142" s="166"/>
      <c r="G142" s="46">
        <v>5000</v>
      </c>
      <c r="H142" s="36">
        <v>2000</v>
      </c>
      <c r="I142" s="36">
        <v>0</v>
      </c>
      <c r="J142" s="36">
        <v>0</v>
      </c>
      <c r="K142" s="36"/>
      <c r="L142" s="36">
        <v>0</v>
      </c>
      <c r="M142" s="36">
        <v>2000</v>
      </c>
      <c r="N142" s="36">
        <v>0</v>
      </c>
      <c r="O142" s="36">
        <v>2000</v>
      </c>
      <c r="P142" s="36">
        <v>2000</v>
      </c>
    </row>
    <row r="143" spans="1:16" s="4" customFormat="1" ht="26.25" customHeight="1">
      <c r="A143" s="195">
        <v>36</v>
      </c>
      <c r="B143" s="196"/>
      <c r="C143" s="172" t="s">
        <v>249</v>
      </c>
      <c r="D143" s="173"/>
      <c r="E143" s="173"/>
      <c r="F143" s="174"/>
      <c r="G143" s="51">
        <f>SUM(G144)</f>
        <v>150000</v>
      </c>
      <c r="H143" s="51">
        <f aca="true" t="shared" si="46" ref="H143:P143">SUM(H144)</f>
        <v>0</v>
      </c>
      <c r="I143" s="51">
        <f t="shared" si="46"/>
        <v>0</v>
      </c>
      <c r="J143" s="51">
        <f t="shared" si="46"/>
        <v>0</v>
      </c>
      <c r="K143" s="51">
        <f t="shared" si="46"/>
        <v>0</v>
      </c>
      <c r="L143" s="51">
        <f t="shared" si="46"/>
        <v>0</v>
      </c>
      <c r="M143" s="51">
        <f t="shared" si="46"/>
        <v>0</v>
      </c>
      <c r="N143" s="51">
        <f t="shared" si="46"/>
        <v>0</v>
      </c>
      <c r="O143" s="51">
        <f t="shared" si="46"/>
        <v>0</v>
      </c>
      <c r="P143" s="51">
        <f t="shared" si="46"/>
        <v>0</v>
      </c>
    </row>
    <row r="144" spans="1:16" s="4" customFormat="1" ht="26.25" customHeight="1">
      <c r="A144" s="195">
        <v>369</v>
      </c>
      <c r="B144" s="196"/>
      <c r="C144" s="172" t="s">
        <v>254</v>
      </c>
      <c r="D144" s="173"/>
      <c r="E144" s="173"/>
      <c r="F144" s="174"/>
      <c r="G144" s="51">
        <f>SUM(G145)</f>
        <v>150000</v>
      </c>
      <c r="H144" s="51">
        <f aca="true" t="shared" si="47" ref="H144:P144">SUM(H145)</f>
        <v>0</v>
      </c>
      <c r="I144" s="51">
        <f t="shared" si="47"/>
        <v>0</v>
      </c>
      <c r="J144" s="51">
        <f t="shared" si="47"/>
        <v>0</v>
      </c>
      <c r="K144" s="51">
        <f t="shared" si="47"/>
        <v>0</v>
      </c>
      <c r="L144" s="51">
        <f t="shared" si="47"/>
        <v>0</v>
      </c>
      <c r="M144" s="51">
        <f t="shared" si="47"/>
        <v>0</v>
      </c>
      <c r="N144" s="51">
        <f t="shared" si="47"/>
        <v>0</v>
      </c>
      <c r="O144" s="51">
        <f t="shared" si="47"/>
        <v>0</v>
      </c>
      <c r="P144" s="51">
        <f t="shared" si="47"/>
        <v>0</v>
      </c>
    </row>
    <row r="145" spans="1:16" s="4" customFormat="1" ht="35.25" customHeight="1">
      <c r="A145" s="195">
        <v>3691</v>
      </c>
      <c r="B145" s="196"/>
      <c r="C145" s="172" t="s">
        <v>251</v>
      </c>
      <c r="D145" s="173"/>
      <c r="E145" s="173"/>
      <c r="F145" s="174"/>
      <c r="G145" s="51">
        <f>SUM(G146)</f>
        <v>150000</v>
      </c>
      <c r="H145" s="51">
        <f aca="true" t="shared" si="48" ref="H145:P145">SUM(H146)</f>
        <v>0</v>
      </c>
      <c r="I145" s="51">
        <f t="shared" si="48"/>
        <v>0</v>
      </c>
      <c r="J145" s="51">
        <f t="shared" si="48"/>
        <v>0</v>
      </c>
      <c r="K145" s="51">
        <f t="shared" si="48"/>
        <v>0</v>
      </c>
      <c r="L145" s="51">
        <f t="shared" si="48"/>
        <v>0</v>
      </c>
      <c r="M145" s="51">
        <f t="shared" si="48"/>
        <v>0</v>
      </c>
      <c r="N145" s="51">
        <f t="shared" si="48"/>
        <v>0</v>
      </c>
      <c r="O145" s="51">
        <f t="shared" si="48"/>
        <v>0</v>
      </c>
      <c r="P145" s="51">
        <f t="shared" si="48"/>
        <v>0</v>
      </c>
    </row>
    <row r="146" spans="1:16" s="6" customFormat="1" ht="26.25" customHeight="1">
      <c r="A146" s="175">
        <v>36911</v>
      </c>
      <c r="B146" s="176"/>
      <c r="C146" s="164" t="s">
        <v>251</v>
      </c>
      <c r="D146" s="165"/>
      <c r="E146" s="165"/>
      <c r="F146" s="166"/>
      <c r="G146" s="46">
        <v>150000</v>
      </c>
      <c r="H146" s="36">
        <v>0</v>
      </c>
      <c r="I146" s="36">
        <v>0</v>
      </c>
      <c r="J146" s="36">
        <v>0</v>
      </c>
      <c r="K146" s="36"/>
      <c r="L146" s="36">
        <v>0</v>
      </c>
      <c r="M146" s="36">
        <v>0</v>
      </c>
      <c r="N146" s="36">
        <v>0</v>
      </c>
      <c r="O146" s="36">
        <v>0</v>
      </c>
      <c r="P146" s="36">
        <v>0</v>
      </c>
    </row>
    <row r="147" spans="1:16" s="4" customFormat="1" ht="24.75" customHeight="1">
      <c r="A147" s="218">
        <v>4</v>
      </c>
      <c r="B147" s="219"/>
      <c r="C147" s="220" t="s">
        <v>81</v>
      </c>
      <c r="D147" s="221"/>
      <c r="E147" s="221"/>
      <c r="F147" s="222"/>
      <c r="G147" s="48">
        <f>SUM(G148)</f>
        <v>1942483</v>
      </c>
      <c r="H147" s="48">
        <f aca="true" t="shared" si="49" ref="H147:N147">SUM(H148)</f>
        <v>476700</v>
      </c>
      <c r="I147" s="48">
        <f t="shared" si="49"/>
        <v>0</v>
      </c>
      <c r="J147" s="48">
        <f t="shared" si="49"/>
        <v>393000</v>
      </c>
      <c r="K147" s="48">
        <f t="shared" si="49"/>
        <v>0</v>
      </c>
      <c r="L147" s="48">
        <f t="shared" si="49"/>
        <v>20700</v>
      </c>
      <c r="M147" s="48">
        <f t="shared" si="49"/>
        <v>63000</v>
      </c>
      <c r="N147" s="48">
        <f t="shared" si="49"/>
        <v>0</v>
      </c>
      <c r="O147" s="24">
        <f>SUM(O148)</f>
        <v>70000</v>
      </c>
      <c r="P147" s="24">
        <f>SUM(P148)</f>
        <v>70000</v>
      </c>
    </row>
    <row r="148" spans="1:16" s="4" customFormat="1" ht="26.25" customHeight="1">
      <c r="A148" s="195">
        <v>42</v>
      </c>
      <c r="B148" s="196"/>
      <c r="C148" s="172" t="s">
        <v>82</v>
      </c>
      <c r="D148" s="173"/>
      <c r="E148" s="173"/>
      <c r="F148" s="174"/>
      <c r="G148" s="45">
        <f>SUM(G149)</f>
        <v>1942483</v>
      </c>
      <c r="H148" s="45">
        <f>SUM(H149+H162)</f>
        <v>476700</v>
      </c>
      <c r="I148" s="45">
        <f aca="true" t="shared" si="50" ref="I148:P148">SUM(I149+I162)</f>
        <v>0</v>
      </c>
      <c r="J148" s="45">
        <f t="shared" si="50"/>
        <v>393000</v>
      </c>
      <c r="K148" s="45">
        <f t="shared" si="50"/>
        <v>0</v>
      </c>
      <c r="L148" s="45">
        <f t="shared" si="50"/>
        <v>20700</v>
      </c>
      <c r="M148" s="45">
        <f t="shared" si="50"/>
        <v>63000</v>
      </c>
      <c r="N148" s="45">
        <f t="shared" si="50"/>
        <v>0</v>
      </c>
      <c r="O148" s="45">
        <f t="shared" si="50"/>
        <v>70000</v>
      </c>
      <c r="P148" s="45">
        <f t="shared" si="50"/>
        <v>70000</v>
      </c>
    </row>
    <row r="149" spans="1:16" s="9" customFormat="1" ht="12.75" customHeight="1">
      <c r="A149" s="215">
        <v>422</v>
      </c>
      <c r="B149" s="217"/>
      <c r="C149" s="215" t="s">
        <v>83</v>
      </c>
      <c r="D149" s="216"/>
      <c r="E149" s="216"/>
      <c r="F149" s="217"/>
      <c r="G149" s="42">
        <f>SUM(G150+G155+G153+G158)</f>
        <v>1942483</v>
      </c>
      <c r="H149" s="42">
        <f>SUM(H150+H155+H153+H158)</f>
        <v>326700</v>
      </c>
      <c r="I149" s="42">
        <f aca="true" t="shared" si="51" ref="I149:P149">SUM(I150+I155+I153)</f>
        <v>0</v>
      </c>
      <c r="J149" s="42">
        <f t="shared" si="51"/>
        <v>243000</v>
      </c>
      <c r="K149" s="42">
        <f t="shared" si="51"/>
        <v>0</v>
      </c>
      <c r="L149" s="42">
        <f>SUM(L150+L155+L153+L158)</f>
        <v>20700</v>
      </c>
      <c r="M149" s="42">
        <f t="shared" si="51"/>
        <v>63000</v>
      </c>
      <c r="N149" s="42">
        <f t="shared" si="51"/>
        <v>0</v>
      </c>
      <c r="O149" s="42">
        <f t="shared" si="51"/>
        <v>70000</v>
      </c>
      <c r="P149" s="42">
        <f t="shared" si="51"/>
        <v>70000</v>
      </c>
    </row>
    <row r="150" spans="1:16" s="4" customFormat="1" ht="12.75">
      <c r="A150" s="158">
        <v>4221</v>
      </c>
      <c r="B150" s="158"/>
      <c r="C150" s="158" t="s">
        <v>84</v>
      </c>
      <c r="D150" s="158"/>
      <c r="E150" s="158"/>
      <c r="F150" s="158"/>
      <c r="G150" s="41">
        <f>SUM(G151:G152)</f>
        <v>71522</v>
      </c>
      <c r="H150" s="41">
        <f>SUM(H151:H152)</f>
        <v>28700</v>
      </c>
      <c r="I150" s="41">
        <f aca="true" t="shared" si="52" ref="I150:N150">SUM(I151:I151)</f>
        <v>0</v>
      </c>
      <c r="J150" s="41">
        <f t="shared" si="52"/>
        <v>17000</v>
      </c>
      <c r="K150" s="41">
        <f t="shared" si="52"/>
        <v>0</v>
      </c>
      <c r="L150" s="41">
        <f t="shared" si="52"/>
        <v>11700</v>
      </c>
      <c r="M150" s="41">
        <f>SUM(M151:M152)</f>
        <v>0</v>
      </c>
      <c r="N150" s="41">
        <f t="shared" si="52"/>
        <v>0</v>
      </c>
      <c r="O150" s="34">
        <f>SUM(O151)</f>
        <v>20000</v>
      </c>
      <c r="P150" s="34">
        <f>SUM(P151)</f>
        <v>20000</v>
      </c>
    </row>
    <row r="151" spans="1:16" s="6" customFormat="1" ht="12.75">
      <c r="A151" s="175">
        <v>42211</v>
      </c>
      <c r="B151" s="176"/>
      <c r="C151" s="175" t="s">
        <v>163</v>
      </c>
      <c r="D151" s="194"/>
      <c r="E151" s="194"/>
      <c r="F151" s="176"/>
      <c r="G151" s="52">
        <v>71522</v>
      </c>
      <c r="H151" s="36">
        <v>28700</v>
      </c>
      <c r="I151" s="36">
        <v>0</v>
      </c>
      <c r="J151" s="36">
        <v>17000</v>
      </c>
      <c r="K151" s="36"/>
      <c r="L151" s="36">
        <v>11700</v>
      </c>
      <c r="M151" s="36">
        <v>0</v>
      </c>
      <c r="N151" s="36">
        <v>0</v>
      </c>
      <c r="O151" s="36">
        <v>20000</v>
      </c>
      <c r="P151" s="36">
        <v>20000</v>
      </c>
    </row>
    <row r="152" spans="1:16" s="6" customFormat="1" ht="12.75">
      <c r="A152" s="175">
        <v>42212</v>
      </c>
      <c r="B152" s="176"/>
      <c r="C152" s="175" t="s">
        <v>215</v>
      </c>
      <c r="D152" s="194"/>
      <c r="E152" s="194"/>
      <c r="F152" s="176"/>
      <c r="G152" s="52">
        <v>0</v>
      </c>
      <c r="H152" s="94">
        <v>0</v>
      </c>
      <c r="I152" s="94">
        <v>0</v>
      </c>
      <c r="J152" s="94">
        <v>0</v>
      </c>
      <c r="K152" s="94"/>
      <c r="L152" s="94">
        <v>0</v>
      </c>
      <c r="M152" s="94">
        <v>0</v>
      </c>
      <c r="N152" s="94">
        <v>0</v>
      </c>
      <c r="O152" s="36">
        <v>0</v>
      </c>
      <c r="P152" s="36">
        <v>0</v>
      </c>
    </row>
    <row r="153" spans="1:16" s="4" customFormat="1" ht="12.75">
      <c r="A153" s="195">
        <v>4223</v>
      </c>
      <c r="B153" s="196"/>
      <c r="C153" s="195" t="s">
        <v>236</v>
      </c>
      <c r="D153" s="202"/>
      <c r="E153" s="202"/>
      <c r="F153" s="196"/>
      <c r="G153" s="56">
        <f>SUM(G154)</f>
        <v>16970</v>
      </c>
      <c r="H153" s="56">
        <f aca="true" t="shared" si="53" ref="H153:P153">SUM(H154)</f>
        <v>0</v>
      </c>
      <c r="I153" s="56">
        <f t="shared" si="53"/>
        <v>0</v>
      </c>
      <c r="J153" s="56">
        <f t="shared" si="53"/>
        <v>0</v>
      </c>
      <c r="K153" s="56">
        <f t="shared" si="53"/>
        <v>0</v>
      </c>
      <c r="L153" s="56">
        <f t="shared" si="53"/>
        <v>0</v>
      </c>
      <c r="M153" s="56">
        <f t="shared" si="53"/>
        <v>0</v>
      </c>
      <c r="N153" s="56">
        <f t="shared" si="53"/>
        <v>0</v>
      </c>
      <c r="O153" s="56">
        <f t="shared" si="53"/>
        <v>0</v>
      </c>
      <c r="P153" s="56">
        <f t="shared" si="53"/>
        <v>0</v>
      </c>
    </row>
    <row r="154" spans="1:16" s="6" customFormat="1" ht="30.75" customHeight="1">
      <c r="A154" s="175">
        <v>42231</v>
      </c>
      <c r="B154" s="176"/>
      <c r="C154" s="164" t="s">
        <v>237</v>
      </c>
      <c r="D154" s="165"/>
      <c r="E154" s="165"/>
      <c r="F154" s="166"/>
      <c r="G154" s="52">
        <v>16970</v>
      </c>
      <c r="H154" s="94">
        <v>0</v>
      </c>
      <c r="I154" s="94">
        <v>0</v>
      </c>
      <c r="J154" s="94">
        <v>0</v>
      </c>
      <c r="K154" s="94"/>
      <c r="L154" s="94">
        <v>0</v>
      </c>
      <c r="M154" s="94">
        <v>0</v>
      </c>
      <c r="N154" s="94">
        <v>0</v>
      </c>
      <c r="O154" s="36">
        <v>0</v>
      </c>
      <c r="P154" s="36">
        <v>0</v>
      </c>
    </row>
    <row r="155" spans="1:16" s="4" customFormat="1" ht="26.25" customHeight="1">
      <c r="A155" s="158">
        <v>4224</v>
      </c>
      <c r="B155" s="158"/>
      <c r="C155" s="172" t="s">
        <v>85</v>
      </c>
      <c r="D155" s="173"/>
      <c r="E155" s="173"/>
      <c r="F155" s="174"/>
      <c r="G155" s="51">
        <f>SUM(G156:G157)</f>
        <v>1835354</v>
      </c>
      <c r="H155" s="51">
        <f>SUM(H156:H157)</f>
        <v>289000</v>
      </c>
      <c r="I155" s="51">
        <f aca="true" t="shared" si="54" ref="I155:N155">SUM(I157)</f>
        <v>0</v>
      </c>
      <c r="J155" s="51">
        <f t="shared" si="54"/>
        <v>226000</v>
      </c>
      <c r="K155" s="51">
        <f t="shared" si="54"/>
        <v>0</v>
      </c>
      <c r="L155" s="51">
        <f t="shared" si="54"/>
        <v>0</v>
      </c>
      <c r="M155" s="51">
        <f>SUM(M156:M157)</f>
        <v>63000</v>
      </c>
      <c r="N155" s="51">
        <f t="shared" si="54"/>
        <v>0</v>
      </c>
      <c r="O155" s="34">
        <f>SUM(O157)</f>
        <v>50000</v>
      </c>
      <c r="P155" s="34">
        <f>SUM(P157)</f>
        <v>50000</v>
      </c>
    </row>
    <row r="156" spans="1:16" s="6" customFormat="1" ht="13.5" customHeight="1">
      <c r="A156" s="175">
        <v>42241</v>
      </c>
      <c r="B156" s="176"/>
      <c r="C156" s="164" t="s">
        <v>189</v>
      </c>
      <c r="D156" s="165"/>
      <c r="E156" s="165"/>
      <c r="F156" s="166"/>
      <c r="G156" s="46">
        <v>0</v>
      </c>
      <c r="H156" s="46">
        <v>0</v>
      </c>
      <c r="I156" s="46">
        <v>0</v>
      </c>
      <c r="J156" s="46">
        <v>0</v>
      </c>
      <c r="K156" s="46"/>
      <c r="L156" s="46">
        <v>0</v>
      </c>
      <c r="M156" s="46">
        <v>0</v>
      </c>
      <c r="N156" s="46">
        <v>0</v>
      </c>
      <c r="O156" s="36">
        <v>0</v>
      </c>
      <c r="P156" s="36">
        <v>0</v>
      </c>
    </row>
    <row r="157" spans="1:16" s="6" customFormat="1" ht="12.75">
      <c r="A157" s="175">
        <v>42242</v>
      </c>
      <c r="B157" s="176"/>
      <c r="C157" s="175" t="s">
        <v>164</v>
      </c>
      <c r="D157" s="194"/>
      <c r="E157" s="194"/>
      <c r="F157" s="176"/>
      <c r="G157" s="52">
        <v>1835354</v>
      </c>
      <c r="H157" s="36">
        <v>289000</v>
      </c>
      <c r="I157" s="36">
        <v>0</v>
      </c>
      <c r="J157" s="36">
        <v>226000</v>
      </c>
      <c r="K157" s="36"/>
      <c r="L157" s="36">
        <v>0</v>
      </c>
      <c r="M157" s="36">
        <v>63000</v>
      </c>
      <c r="N157" s="36">
        <v>0</v>
      </c>
      <c r="O157" s="36">
        <v>50000</v>
      </c>
      <c r="P157" s="36">
        <v>50000</v>
      </c>
    </row>
    <row r="158" spans="1:16" s="4" customFormat="1" ht="30.75" customHeight="1">
      <c r="A158" s="195">
        <v>4227</v>
      </c>
      <c r="B158" s="196"/>
      <c r="C158" s="172" t="s">
        <v>239</v>
      </c>
      <c r="D158" s="173"/>
      <c r="E158" s="173"/>
      <c r="F158" s="174"/>
      <c r="G158" s="56">
        <f>SUM(G159)</f>
        <v>18637</v>
      </c>
      <c r="H158" s="56">
        <f>SUM(H159)</f>
        <v>9000</v>
      </c>
      <c r="I158" s="56">
        <f aca="true" t="shared" si="55" ref="I158:P158">SUM(I159)</f>
        <v>0</v>
      </c>
      <c r="J158" s="56">
        <f t="shared" si="55"/>
        <v>0</v>
      </c>
      <c r="K158" s="56">
        <f t="shared" si="55"/>
        <v>0</v>
      </c>
      <c r="L158" s="56">
        <f t="shared" si="55"/>
        <v>9000</v>
      </c>
      <c r="M158" s="56">
        <f t="shared" si="55"/>
        <v>0</v>
      </c>
      <c r="N158" s="56">
        <f t="shared" si="55"/>
        <v>0</v>
      </c>
      <c r="O158" s="56">
        <f t="shared" si="55"/>
        <v>0</v>
      </c>
      <c r="P158" s="56">
        <f t="shared" si="55"/>
        <v>0</v>
      </c>
    </row>
    <row r="159" spans="1:16" s="6" customFormat="1" ht="27.75" customHeight="1">
      <c r="A159" s="175">
        <v>42273</v>
      </c>
      <c r="B159" s="176"/>
      <c r="C159" s="164" t="s">
        <v>243</v>
      </c>
      <c r="D159" s="165"/>
      <c r="E159" s="165"/>
      <c r="F159" s="166"/>
      <c r="G159" s="52">
        <v>18637</v>
      </c>
      <c r="H159" s="36">
        <v>9000</v>
      </c>
      <c r="I159" s="36"/>
      <c r="J159" s="36"/>
      <c r="K159" s="36"/>
      <c r="L159" s="36">
        <v>9000</v>
      </c>
      <c r="M159" s="36">
        <v>0</v>
      </c>
      <c r="N159" s="36">
        <v>0</v>
      </c>
      <c r="O159" s="36">
        <v>0</v>
      </c>
      <c r="P159" s="36">
        <v>0</v>
      </c>
    </row>
    <row r="160" spans="1:16" s="4" customFormat="1" ht="25.5" customHeight="1">
      <c r="A160" s="195">
        <v>423</v>
      </c>
      <c r="B160" s="196"/>
      <c r="C160" s="172" t="s">
        <v>30</v>
      </c>
      <c r="D160" s="173"/>
      <c r="E160" s="173"/>
      <c r="F160" s="174"/>
      <c r="G160" s="56">
        <f>SUM(G161)</f>
        <v>0</v>
      </c>
      <c r="H160" s="113">
        <f>SUM(H161)</f>
        <v>150000</v>
      </c>
      <c r="I160" s="113">
        <f aca="true" t="shared" si="56" ref="I160:P160">SUM(I161)</f>
        <v>0</v>
      </c>
      <c r="J160" s="113">
        <f t="shared" si="56"/>
        <v>150000</v>
      </c>
      <c r="K160" s="113">
        <f t="shared" si="56"/>
        <v>0</v>
      </c>
      <c r="L160" s="113">
        <f t="shared" si="56"/>
        <v>0</v>
      </c>
      <c r="M160" s="113">
        <f t="shared" si="56"/>
        <v>0</v>
      </c>
      <c r="N160" s="113">
        <f t="shared" si="56"/>
        <v>0</v>
      </c>
      <c r="O160" s="113">
        <f t="shared" si="56"/>
        <v>0</v>
      </c>
      <c r="P160" s="113">
        <f t="shared" si="56"/>
        <v>0</v>
      </c>
    </row>
    <row r="161" spans="1:16" s="4" customFormat="1" ht="21.75" customHeight="1">
      <c r="A161" s="195">
        <v>4231</v>
      </c>
      <c r="B161" s="196"/>
      <c r="C161" s="172" t="s">
        <v>30</v>
      </c>
      <c r="D161" s="173"/>
      <c r="E161" s="173"/>
      <c r="F161" s="174"/>
      <c r="G161" s="56">
        <f>SUM(G162)</f>
        <v>0</v>
      </c>
      <c r="H161" s="56">
        <f aca="true" t="shared" si="57" ref="H161:P161">SUM(H162)</f>
        <v>150000</v>
      </c>
      <c r="I161" s="56">
        <f t="shared" si="57"/>
        <v>0</v>
      </c>
      <c r="J161" s="56">
        <f t="shared" si="57"/>
        <v>150000</v>
      </c>
      <c r="K161" s="56">
        <f t="shared" si="57"/>
        <v>0</v>
      </c>
      <c r="L161" s="56">
        <f t="shared" si="57"/>
        <v>0</v>
      </c>
      <c r="M161" s="56">
        <f t="shared" si="57"/>
        <v>0</v>
      </c>
      <c r="N161" s="56">
        <f t="shared" si="57"/>
        <v>0</v>
      </c>
      <c r="O161" s="56">
        <f t="shared" si="57"/>
        <v>0</v>
      </c>
      <c r="P161" s="56">
        <f t="shared" si="57"/>
        <v>0</v>
      </c>
    </row>
    <row r="162" spans="1:16" s="6" customFormat="1" ht="14.25" customHeight="1">
      <c r="A162" s="175">
        <v>42311</v>
      </c>
      <c r="B162" s="176"/>
      <c r="C162" s="164" t="s">
        <v>31</v>
      </c>
      <c r="D162" s="165"/>
      <c r="E162" s="165"/>
      <c r="F162" s="166"/>
      <c r="G162" s="52">
        <v>0</v>
      </c>
      <c r="H162" s="36">
        <v>150000</v>
      </c>
      <c r="I162" s="36">
        <v>0</v>
      </c>
      <c r="J162" s="36">
        <v>150000</v>
      </c>
      <c r="K162" s="36"/>
      <c r="L162" s="36">
        <v>0</v>
      </c>
      <c r="M162" s="36">
        <v>0</v>
      </c>
      <c r="N162" s="36">
        <v>0</v>
      </c>
      <c r="O162" s="36">
        <v>0</v>
      </c>
      <c r="P162" s="36">
        <v>0</v>
      </c>
    </row>
    <row r="163" spans="1:16" s="7" customFormat="1" ht="24.75" customHeight="1">
      <c r="A163" s="171">
        <v>5</v>
      </c>
      <c r="B163" s="171"/>
      <c r="C163" s="162" t="s">
        <v>86</v>
      </c>
      <c r="D163" s="162"/>
      <c r="E163" s="162"/>
      <c r="F163" s="162"/>
      <c r="G163" s="48">
        <f>SUM(G164)</f>
        <v>760000</v>
      </c>
      <c r="H163" s="48">
        <f aca="true" t="shared" si="58" ref="H163:P166">SUM(H164)</f>
        <v>760000</v>
      </c>
      <c r="I163" s="48">
        <f t="shared" si="58"/>
        <v>0</v>
      </c>
      <c r="J163" s="48">
        <f t="shared" si="58"/>
        <v>400000</v>
      </c>
      <c r="K163" s="48">
        <f t="shared" si="58"/>
        <v>0</v>
      </c>
      <c r="L163" s="48">
        <f t="shared" si="58"/>
        <v>0</v>
      </c>
      <c r="M163" s="48">
        <f t="shared" si="58"/>
        <v>360000</v>
      </c>
      <c r="N163" s="48">
        <f t="shared" si="58"/>
        <v>0</v>
      </c>
      <c r="O163" s="48">
        <f t="shared" si="58"/>
        <v>760000</v>
      </c>
      <c r="P163" s="48">
        <f t="shared" si="58"/>
        <v>760000</v>
      </c>
    </row>
    <row r="164" spans="1:16" s="4" customFormat="1" ht="25.5" customHeight="1">
      <c r="A164" s="158">
        <v>54</v>
      </c>
      <c r="B164" s="158"/>
      <c r="C164" s="157" t="s">
        <v>87</v>
      </c>
      <c r="D164" s="157"/>
      <c r="E164" s="157"/>
      <c r="F164" s="157"/>
      <c r="G164" s="45">
        <f>SUM(G165)</f>
        <v>760000</v>
      </c>
      <c r="H164" s="45">
        <f t="shared" si="58"/>
        <v>760000</v>
      </c>
      <c r="I164" s="45">
        <f t="shared" si="58"/>
        <v>0</v>
      </c>
      <c r="J164" s="45">
        <f t="shared" si="58"/>
        <v>400000</v>
      </c>
      <c r="K164" s="45">
        <f t="shared" si="58"/>
        <v>0</v>
      </c>
      <c r="L164" s="45">
        <f t="shared" si="58"/>
        <v>0</v>
      </c>
      <c r="M164" s="45">
        <f t="shared" si="58"/>
        <v>360000</v>
      </c>
      <c r="N164" s="45">
        <f t="shared" si="58"/>
        <v>0</v>
      </c>
      <c r="O164" s="45">
        <f t="shared" si="58"/>
        <v>760000</v>
      </c>
      <c r="P164" s="45">
        <f t="shared" si="58"/>
        <v>760000</v>
      </c>
    </row>
    <row r="165" spans="1:16" s="9" customFormat="1" ht="56.25" customHeight="1">
      <c r="A165" s="159">
        <v>544</v>
      </c>
      <c r="B165" s="159"/>
      <c r="C165" s="161" t="s">
        <v>88</v>
      </c>
      <c r="D165" s="161"/>
      <c r="E165" s="161"/>
      <c r="F165" s="161"/>
      <c r="G165" s="47">
        <f>SUM(G166)</f>
        <v>760000</v>
      </c>
      <c r="H165" s="47">
        <f t="shared" si="58"/>
        <v>760000</v>
      </c>
      <c r="I165" s="47">
        <f t="shared" si="58"/>
        <v>0</v>
      </c>
      <c r="J165" s="47">
        <f t="shared" si="58"/>
        <v>400000</v>
      </c>
      <c r="K165" s="47">
        <f t="shared" si="58"/>
        <v>0</v>
      </c>
      <c r="L165" s="47">
        <f t="shared" si="58"/>
        <v>0</v>
      </c>
      <c r="M165" s="47">
        <f t="shared" si="58"/>
        <v>360000</v>
      </c>
      <c r="N165" s="47">
        <f t="shared" si="58"/>
        <v>0</v>
      </c>
      <c r="O165" s="35">
        <f>SUM(O166)</f>
        <v>760000</v>
      </c>
      <c r="P165" s="35">
        <f>SUM(P166)</f>
        <v>760000</v>
      </c>
    </row>
    <row r="166" spans="1:16" s="4" customFormat="1" ht="42.75" customHeight="1">
      <c r="A166" s="158">
        <v>5443</v>
      </c>
      <c r="B166" s="158"/>
      <c r="C166" s="157" t="s">
        <v>89</v>
      </c>
      <c r="D166" s="157"/>
      <c r="E166" s="157"/>
      <c r="F166" s="157"/>
      <c r="G166" s="45">
        <f>SUM(G167)</f>
        <v>760000</v>
      </c>
      <c r="H166" s="45">
        <f t="shared" si="58"/>
        <v>760000</v>
      </c>
      <c r="I166" s="45">
        <f t="shared" si="58"/>
        <v>0</v>
      </c>
      <c r="J166" s="45">
        <f t="shared" si="58"/>
        <v>400000</v>
      </c>
      <c r="K166" s="45">
        <f t="shared" si="58"/>
        <v>0</v>
      </c>
      <c r="L166" s="45">
        <f t="shared" si="58"/>
        <v>0</v>
      </c>
      <c r="M166" s="45">
        <f t="shared" si="58"/>
        <v>360000</v>
      </c>
      <c r="N166" s="45">
        <f t="shared" si="58"/>
        <v>0</v>
      </c>
      <c r="O166" s="34">
        <f>SUM(O167)</f>
        <v>760000</v>
      </c>
      <c r="P166" s="34">
        <f>SUM(P167)</f>
        <v>760000</v>
      </c>
    </row>
    <row r="167" spans="1:16" ht="42.75" customHeight="1">
      <c r="A167" s="175">
        <v>54432</v>
      </c>
      <c r="B167" s="176"/>
      <c r="C167" s="163" t="s">
        <v>165</v>
      </c>
      <c r="D167" s="163"/>
      <c r="E167" s="163"/>
      <c r="F167" s="163"/>
      <c r="G167" s="43">
        <v>760000</v>
      </c>
      <c r="H167" s="36">
        <v>760000</v>
      </c>
      <c r="I167" s="36">
        <v>0</v>
      </c>
      <c r="J167" s="36">
        <v>400000</v>
      </c>
      <c r="K167" s="36"/>
      <c r="L167" s="36">
        <v>0</v>
      </c>
      <c r="M167" s="36">
        <v>360000</v>
      </c>
      <c r="N167" s="36">
        <v>0</v>
      </c>
      <c r="O167" s="36">
        <v>760000</v>
      </c>
      <c r="P167" s="36">
        <v>760000</v>
      </c>
    </row>
    <row r="168" spans="1:16" s="116" customFormat="1" ht="15" customHeight="1">
      <c r="A168" s="223">
        <v>922</v>
      </c>
      <c r="B168" s="224"/>
      <c r="C168" s="225" t="s">
        <v>252</v>
      </c>
      <c r="D168" s="226"/>
      <c r="E168" s="226"/>
      <c r="F168" s="227"/>
      <c r="G168" s="114">
        <v>897071</v>
      </c>
      <c r="H168" s="115">
        <v>100000</v>
      </c>
      <c r="I168" s="115"/>
      <c r="J168" s="115"/>
      <c r="K168" s="115"/>
      <c r="L168" s="115"/>
      <c r="M168" s="115">
        <v>100000</v>
      </c>
      <c r="N168" s="115"/>
      <c r="O168" s="115"/>
      <c r="P168" s="115"/>
    </row>
    <row r="169" spans="1:16" s="4" customFormat="1" ht="12.75">
      <c r="A169" s="170"/>
      <c r="B169" s="170"/>
      <c r="C169" s="170" t="s">
        <v>92</v>
      </c>
      <c r="D169" s="170"/>
      <c r="E169" s="170"/>
      <c r="F169" s="170"/>
      <c r="G169" s="49"/>
      <c r="H169" s="37">
        <f>SUM(I169+J169+L169+M169+N169)</f>
        <v>16302700</v>
      </c>
      <c r="I169" s="37">
        <f>SUM(I7+I147+I163)</f>
        <v>7320000</v>
      </c>
      <c r="J169" s="37">
        <f>SUM(J7+J147+J163)</f>
        <v>840000</v>
      </c>
      <c r="K169" s="37" t="e">
        <f>SUM(K7+K147+K163)</f>
        <v>#REF!</v>
      </c>
      <c r="L169" s="37">
        <f>SUM(L7+L147+L163)</f>
        <v>670000</v>
      </c>
      <c r="M169" s="37">
        <f>SUM(M7+M147+M163+M168)</f>
        <v>7452700</v>
      </c>
      <c r="N169" s="37">
        <f>SUM(N7+N147+N163)</f>
        <v>20000</v>
      </c>
      <c r="O169" s="37">
        <f>SUM(O7+O147+O163)</f>
        <v>10897600</v>
      </c>
      <c r="P169" s="37">
        <f>SUM(P7+P147+P164)</f>
        <v>10890000</v>
      </c>
    </row>
    <row r="170" spans="1:16" ht="12.75">
      <c r="A170" s="170"/>
      <c r="B170" s="170"/>
      <c r="C170" s="170" t="s">
        <v>90</v>
      </c>
      <c r="D170" s="170"/>
      <c r="E170" s="170"/>
      <c r="F170" s="170"/>
      <c r="G170" s="49">
        <f>SUM(G7+G147+G163+G168)</f>
        <v>19800072</v>
      </c>
      <c r="H170" s="37">
        <f>SUM(H7+H147+H163+H168)</f>
        <v>16302700</v>
      </c>
      <c r="I170" s="37">
        <f aca="true" t="shared" si="59" ref="I170:P170">SUM(I7+I147+I163)</f>
        <v>7320000</v>
      </c>
      <c r="J170" s="37">
        <f t="shared" si="59"/>
        <v>840000</v>
      </c>
      <c r="K170" s="37" t="e">
        <f t="shared" si="59"/>
        <v>#REF!</v>
      </c>
      <c r="L170" s="37">
        <f t="shared" si="59"/>
        <v>670000</v>
      </c>
      <c r="M170" s="37">
        <f t="shared" si="59"/>
        <v>7352700</v>
      </c>
      <c r="N170" s="37">
        <f t="shared" si="59"/>
        <v>20000</v>
      </c>
      <c r="O170" s="37">
        <f t="shared" si="59"/>
        <v>10897600</v>
      </c>
      <c r="P170" s="37">
        <f t="shared" si="59"/>
        <v>10890000</v>
      </c>
    </row>
    <row r="172" spans="3:5" ht="12.75">
      <c r="C172" s="4" t="s">
        <v>259</v>
      </c>
      <c r="D172" s="4"/>
      <c r="E172" s="4"/>
    </row>
    <row r="174" spans="3:16" ht="12.75">
      <c r="C174" s="6" t="s">
        <v>255</v>
      </c>
      <c r="M174" s="144" t="s">
        <v>256</v>
      </c>
      <c r="N174" s="144"/>
      <c r="O174" s="144"/>
      <c r="P174" s="144"/>
    </row>
    <row r="175" spans="13:15" ht="12.75">
      <c r="M175" s="4"/>
      <c r="N175" s="4"/>
      <c r="O175" s="4"/>
    </row>
    <row r="176" spans="13:15" ht="12.75">
      <c r="M176" s="144" t="s">
        <v>257</v>
      </c>
      <c r="N176" s="144"/>
      <c r="O176" s="144"/>
    </row>
    <row r="177" spans="13:15" ht="12.75">
      <c r="M177" s="4"/>
      <c r="N177" s="4"/>
      <c r="O177" s="4"/>
    </row>
  </sheetData>
  <sheetProtection/>
  <mergeCells count="335">
    <mergeCell ref="A168:B168"/>
    <mergeCell ref="C168:F168"/>
    <mergeCell ref="A143:B143"/>
    <mergeCell ref="A144:B144"/>
    <mergeCell ref="A145:B145"/>
    <mergeCell ref="A146:B146"/>
    <mergeCell ref="C143:F143"/>
    <mergeCell ref="C144:F144"/>
    <mergeCell ref="C145:F145"/>
    <mergeCell ref="C146:F146"/>
    <mergeCell ref="A140:B140"/>
    <mergeCell ref="C138:F138"/>
    <mergeCell ref="C139:F139"/>
    <mergeCell ref="C140:F140"/>
    <mergeCell ref="A153:B153"/>
    <mergeCell ref="A154:B154"/>
    <mergeCell ref="C153:F153"/>
    <mergeCell ref="C154:F154"/>
    <mergeCell ref="C150:F150"/>
    <mergeCell ref="A93:B93"/>
    <mergeCell ref="C93:F93"/>
    <mergeCell ref="A126:B126"/>
    <mergeCell ref="A127:B127"/>
    <mergeCell ref="C126:F126"/>
    <mergeCell ref="C127:F127"/>
    <mergeCell ref="A97:B97"/>
    <mergeCell ref="C98:F98"/>
    <mergeCell ref="C101:F101"/>
    <mergeCell ref="C94:F94"/>
    <mergeCell ref="A40:B40"/>
    <mergeCell ref="C40:F40"/>
    <mergeCell ref="A58:B58"/>
    <mergeCell ref="C58:F58"/>
    <mergeCell ref="A41:B41"/>
    <mergeCell ref="A42:B42"/>
    <mergeCell ref="A51:B51"/>
    <mergeCell ref="C55:F55"/>
    <mergeCell ref="A49:B49"/>
    <mergeCell ref="A50:B50"/>
    <mergeCell ref="C49:F49"/>
    <mergeCell ref="A55:B55"/>
    <mergeCell ref="C50:F50"/>
    <mergeCell ref="C155:F155"/>
    <mergeCell ref="C51:F51"/>
    <mergeCell ref="A65:B65"/>
    <mergeCell ref="A66:B66"/>
    <mergeCell ref="A71:B71"/>
    <mergeCell ref="A54:B54"/>
    <mergeCell ref="A56:B56"/>
    <mergeCell ref="A57:B57"/>
    <mergeCell ref="A170:B170"/>
    <mergeCell ref="C170:F170"/>
    <mergeCell ref="A166:B166"/>
    <mergeCell ref="A169:B169"/>
    <mergeCell ref="C166:F166"/>
    <mergeCell ref="C152:F152"/>
    <mergeCell ref="A59:B59"/>
    <mergeCell ref="C169:F169"/>
    <mergeCell ref="A167:B167"/>
    <mergeCell ref="C167:F167"/>
    <mergeCell ref="C142:F142"/>
    <mergeCell ref="C151:F151"/>
    <mergeCell ref="A147:B147"/>
    <mergeCell ref="A148:B148"/>
    <mergeCell ref="A149:B149"/>
    <mergeCell ref="C147:F147"/>
    <mergeCell ref="C148:F148"/>
    <mergeCell ref="A150:B150"/>
    <mergeCell ref="A164:B164"/>
    <mergeCell ref="A135:B135"/>
    <mergeCell ref="A141:B141"/>
    <mergeCell ref="A136:B136"/>
    <mergeCell ref="A137:B137"/>
    <mergeCell ref="A155:B155"/>
    <mergeCell ref="A142:B142"/>
    <mergeCell ref="A152:B152"/>
    <mergeCell ref="A151:B151"/>
    <mergeCell ref="A138:B138"/>
    <mergeCell ref="A139:B139"/>
    <mergeCell ref="A1:S1"/>
    <mergeCell ref="A2:S3"/>
    <mergeCell ref="A5:B5"/>
    <mergeCell ref="C5:F5"/>
    <mergeCell ref="A6:P6"/>
    <mergeCell ref="C7:F7"/>
    <mergeCell ref="C8:F8"/>
    <mergeCell ref="C9:F9"/>
    <mergeCell ref="C10:F10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4:B24"/>
    <mergeCell ref="A22:B22"/>
    <mergeCell ref="A23:B23"/>
    <mergeCell ref="A35:B35"/>
    <mergeCell ref="A30:B30"/>
    <mergeCell ref="A32:B32"/>
    <mergeCell ref="A34:B34"/>
    <mergeCell ref="A33:B33"/>
    <mergeCell ref="A25:B25"/>
    <mergeCell ref="A26:B26"/>
    <mergeCell ref="A27:B27"/>
    <mergeCell ref="A28:B28"/>
    <mergeCell ref="A29:B29"/>
    <mergeCell ref="C21:F21"/>
    <mergeCell ref="C24:F24"/>
    <mergeCell ref="C22:F22"/>
    <mergeCell ref="C23:F23"/>
    <mergeCell ref="C11:F11"/>
    <mergeCell ref="C12:F12"/>
    <mergeCell ref="C13:F13"/>
    <mergeCell ref="C14:F14"/>
    <mergeCell ref="C15:F15"/>
    <mergeCell ref="C16:F16"/>
    <mergeCell ref="A17:B17"/>
    <mergeCell ref="C25:F25"/>
    <mergeCell ref="C26:F26"/>
    <mergeCell ref="C27:F27"/>
    <mergeCell ref="C28:F28"/>
    <mergeCell ref="C29:F29"/>
    <mergeCell ref="C17:F17"/>
    <mergeCell ref="C18:F18"/>
    <mergeCell ref="C19:F19"/>
    <mergeCell ref="C20:F20"/>
    <mergeCell ref="C35:F35"/>
    <mergeCell ref="C30:F30"/>
    <mergeCell ref="A104:B104"/>
    <mergeCell ref="A95:B95"/>
    <mergeCell ref="A89:B89"/>
    <mergeCell ref="C52:F52"/>
    <mergeCell ref="C53:F53"/>
    <mergeCell ref="A60:B60"/>
    <mergeCell ref="C59:F59"/>
    <mergeCell ref="C54:F54"/>
    <mergeCell ref="A82:B82"/>
    <mergeCell ref="A83:B83"/>
    <mergeCell ref="A91:B91"/>
    <mergeCell ref="A84:B84"/>
    <mergeCell ref="A96:B96"/>
    <mergeCell ref="C32:F32"/>
    <mergeCell ref="C34:F34"/>
    <mergeCell ref="C33:F33"/>
    <mergeCell ref="C46:F46"/>
    <mergeCell ref="C42:F42"/>
    <mergeCell ref="A52:B52"/>
    <mergeCell ref="A53:B53"/>
    <mergeCell ref="A87:B87"/>
    <mergeCell ref="A88:B88"/>
    <mergeCell ref="A85:B85"/>
    <mergeCell ref="A61:B61"/>
    <mergeCell ref="A62:B62"/>
    <mergeCell ref="A76:B76"/>
    <mergeCell ref="A72:B72"/>
    <mergeCell ref="A75:B75"/>
    <mergeCell ref="C70:F70"/>
    <mergeCell ref="A63:B63"/>
    <mergeCell ref="A64:B64"/>
    <mergeCell ref="A80:B80"/>
    <mergeCell ref="C64:F64"/>
    <mergeCell ref="C78:F78"/>
    <mergeCell ref="C79:F79"/>
    <mergeCell ref="C66:F66"/>
    <mergeCell ref="C71:F71"/>
    <mergeCell ref="C85:F85"/>
    <mergeCell ref="C81:F81"/>
    <mergeCell ref="C82:F82"/>
    <mergeCell ref="C87:F87"/>
    <mergeCell ref="C88:F88"/>
    <mergeCell ref="C89:F89"/>
    <mergeCell ref="C90:F90"/>
    <mergeCell ref="A111:B111"/>
    <mergeCell ref="A112:B112"/>
    <mergeCell ref="C107:F107"/>
    <mergeCell ref="A102:B102"/>
    <mergeCell ref="C99:F99"/>
    <mergeCell ref="C100:F100"/>
    <mergeCell ref="A109:B109"/>
    <mergeCell ref="C105:F105"/>
    <mergeCell ref="A105:B105"/>
    <mergeCell ref="C104:F104"/>
    <mergeCell ref="A36:B36"/>
    <mergeCell ref="C36:F36"/>
    <mergeCell ref="A39:B39"/>
    <mergeCell ref="C39:F39"/>
    <mergeCell ref="C38:F38"/>
    <mergeCell ref="A38:B38"/>
    <mergeCell ref="A37:B37"/>
    <mergeCell ref="C37:F37"/>
    <mergeCell ref="C43:F43"/>
    <mergeCell ref="C44:F44"/>
    <mergeCell ref="A48:B48"/>
    <mergeCell ref="A44:B44"/>
    <mergeCell ref="A45:B45"/>
    <mergeCell ref="A43:B43"/>
    <mergeCell ref="A46:B46"/>
    <mergeCell ref="A47:B47"/>
    <mergeCell ref="C47:F47"/>
    <mergeCell ref="C48:F48"/>
    <mergeCell ref="C41:F41"/>
    <mergeCell ref="C45:F45"/>
    <mergeCell ref="C56:F56"/>
    <mergeCell ref="C57:F57"/>
    <mergeCell ref="C67:F67"/>
    <mergeCell ref="C68:F68"/>
    <mergeCell ref="C63:F63"/>
    <mergeCell ref="C65:F65"/>
    <mergeCell ref="C61:F61"/>
    <mergeCell ref="C62:F62"/>
    <mergeCell ref="C60:F60"/>
    <mergeCell ref="C77:F77"/>
    <mergeCell ref="C76:F76"/>
    <mergeCell ref="A68:B68"/>
    <mergeCell ref="A69:B69"/>
    <mergeCell ref="C75:F75"/>
    <mergeCell ref="A74:B74"/>
    <mergeCell ref="C69:F69"/>
    <mergeCell ref="A70:B70"/>
    <mergeCell ref="A67:B67"/>
    <mergeCell ref="A98:B98"/>
    <mergeCell ref="A101:B101"/>
    <mergeCell ref="C86:F86"/>
    <mergeCell ref="A79:B79"/>
    <mergeCell ref="C72:F72"/>
    <mergeCell ref="C73:F73"/>
    <mergeCell ref="C74:F74"/>
    <mergeCell ref="A78:B78"/>
    <mergeCell ref="A77:B77"/>
    <mergeCell ref="A73:B73"/>
    <mergeCell ref="A81:B81"/>
    <mergeCell ref="C80:F80"/>
    <mergeCell ref="C91:F91"/>
    <mergeCell ref="A94:B94"/>
    <mergeCell ref="C92:F92"/>
    <mergeCell ref="C83:F83"/>
    <mergeCell ref="C84:F84"/>
    <mergeCell ref="A86:B86"/>
    <mergeCell ref="A90:B90"/>
    <mergeCell ref="A92:B92"/>
    <mergeCell ref="C95:F95"/>
    <mergeCell ref="C96:F96"/>
    <mergeCell ref="C97:F97"/>
    <mergeCell ref="A106:B106"/>
    <mergeCell ref="A107:B107"/>
    <mergeCell ref="C102:F102"/>
    <mergeCell ref="C103:F103"/>
    <mergeCell ref="A99:B99"/>
    <mergeCell ref="A100:B100"/>
    <mergeCell ref="C106:F106"/>
    <mergeCell ref="A103:B103"/>
    <mergeCell ref="A113:B113"/>
    <mergeCell ref="C113:F113"/>
    <mergeCell ref="C111:F111"/>
    <mergeCell ref="C112:F112"/>
    <mergeCell ref="A115:B115"/>
    <mergeCell ref="A108:B108"/>
    <mergeCell ref="A110:B110"/>
    <mergeCell ref="C108:F108"/>
    <mergeCell ref="C109:F109"/>
    <mergeCell ref="A116:B116"/>
    <mergeCell ref="C115:F115"/>
    <mergeCell ref="C116:F116"/>
    <mergeCell ref="A121:B121"/>
    <mergeCell ref="C114:F114"/>
    <mergeCell ref="A118:B118"/>
    <mergeCell ref="A120:B120"/>
    <mergeCell ref="A117:B117"/>
    <mergeCell ref="A119:B119"/>
    <mergeCell ref="A114:B114"/>
    <mergeCell ref="C120:F120"/>
    <mergeCell ref="C122:F122"/>
    <mergeCell ref="A122:B122"/>
    <mergeCell ref="A125:B125"/>
    <mergeCell ref="A123:B123"/>
    <mergeCell ref="A124:B124"/>
    <mergeCell ref="C121:F121"/>
    <mergeCell ref="C123:F123"/>
    <mergeCell ref="C124:F124"/>
    <mergeCell ref="C125:F125"/>
    <mergeCell ref="A162:B162"/>
    <mergeCell ref="A165:B165"/>
    <mergeCell ref="C163:F163"/>
    <mergeCell ref="C164:F164"/>
    <mergeCell ref="C165:F165"/>
    <mergeCell ref="A163:B163"/>
    <mergeCell ref="C157:F157"/>
    <mergeCell ref="A159:B159"/>
    <mergeCell ref="A161:B161"/>
    <mergeCell ref="C134:F134"/>
    <mergeCell ref="C135:F135"/>
    <mergeCell ref="C141:F141"/>
    <mergeCell ref="C136:F136"/>
    <mergeCell ref="C137:F137"/>
    <mergeCell ref="A134:B134"/>
    <mergeCell ref="A157:B157"/>
    <mergeCell ref="C110:F110"/>
    <mergeCell ref="C159:F159"/>
    <mergeCell ref="C161:F161"/>
    <mergeCell ref="C162:F162"/>
    <mergeCell ref="C130:F130"/>
    <mergeCell ref="C118:F118"/>
    <mergeCell ref="C131:F131"/>
    <mergeCell ref="C117:F117"/>
    <mergeCell ref="C129:F129"/>
    <mergeCell ref="C133:F133"/>
    <mergeCell ref="A128:B128"/>
    <mergeCell ref="A132:B132"/>
    <mergeCell ref="C149:F149"/>
    <mergeCell ref="A129:B129"/>
    <mergeCell ref="M176:O176"/>
    <mergeCell ref="M174:P174"/>
    <mergeCell ref="A133:B133"/>
    <mergeCell ref="A130:B130"/>
    <mergeCell ref="A131:B131"/>
    <mergeCell ref="C132:F132"/>
    <mergeCell ref="A158:B158"/>
    <mergeCell ref="C158:F158"/>
    <mergeCell ref="A160:B160"/>
    <mergeCell ref="C160:F160"/>
    <mergeCell ref="C119:F119"/>
    <mergeCell ref="C31:F31"/>
    <mergeCell ref="A31:B31"/>
    <mergeCell ref="A156:B156"/>
    <mergeCell ref="C156:F156"/>
    <mergeCell ref="C128:F128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UPRAVTC2</cp:lastModifiedBy>
  <cp:lastPrinted>2021-12-08T07:55:14Z</cp:lastPrinted>
  <dcterms:created xsi:type="dcterms:W3CDTF">1996-10-14T23:33:28Z</dcterms:created>
  <dcterms:modified xsi:type="dcterms:W3CDTF">2021-12-21T08:54:56Z</dcterms:modified>
  <cp:category/>
  <cp:version/>
  <cp:contentType/>
  <cp:contentStatus/>
</cp:coreProperties>
</file>