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LAN NABAVE-OPREMA" sheetId="1" r:id="rId1"/>
    <sheet name="PLAN NABAVE" sheetId="2" r:id="rId2"/>
    <sheet name="List2" sheetId="3" r:id="rId3"/>
    <sheet name="List3" sheetId="4" r:id="rId4"/>
  </sheets>
  <definedNames>
    <definedName name="_xlnm.Print_Area" localSheetId="1">'PLAN NABAVE'!$A$1:$M$119</definedName>
    <definedName name="_xlnm.Print_Area" localSheetId="0">'PLAN NABAVE-OPREMA'!$A$1:$M$50</definedName>
    <definedName name="_xlnm.Print_Titles" localSheetId="1">'PLAN NABAVE'!$1:$1</definedName>
    <definedName name="_xlnm.Print_Titles" localSheetId="0">'PLAN NABAVE-OPREMA'!$1:$1</definedName>
  </definedNames>
  <calcPr fullCalcOnLoad="1"/>
</workbook>
</file>

<file path=xl/sharedStrings.xml><?xml version="1.0" encoding="utf-8"?>
<sst xmlns="http://schemas.openxmlformats.org/spreadsheetml/2006/main" count="373" uniqueCount="196">
  <si>
    <t>Red.br.</t>
  </si>
  <si>
    <t>Predmet nabave</t>
  </si>
  <si>
    <t>Vrsta postupka</t>
  </si>
  <si>
    <t>Planirani početak postupka</t>
  </si>
  <si>
    <t>Planirano trajanje ugovora o javnoj nabavi/okvirnog sporazuma</t>
  </si>
  <si>
    <t>ROBE</t>
  </si>
  <si>
    <t>USLUGE</t>
  </si>
  <si>
    <t>UKUPNO ROBE</t>
  </si>
  <si>
    <t>UKUPNO USLUGE</t>
  </si>
  <si>
    <t>Uredski materijal</t>
  </si>
  <si>
    <t>Materijal i sredstva za čišćenje i održavanje</t>
  </si>
  <si>
    <t>Materijal za higijenske potrebe i njegu</t>
  </si>
  <si>
    <t>Ostali materijal za potrebe redovnog poslovanja</t>
  </si>
  <si>
    <t>Osnovni materijal i sirovine</t>
  </si>
  <si>
    <t>Pomoćni materijal</t>
  </si>
  <si>
    <t>Energija</t>
  </si>
  <si>
    <t>Sitni inventar</t>
  </si>
  <si>
    <t>Auto gume</t>
  </si>
  <si>
    <t>Materijal i dijelovi za tekuće i invest. održavanje</t>
  </si>
  <si>
    <t>Usluge telefona, pošte i prijevoza</t>
  </si>
  <si>
    <t>Papir</t>
  </si>
  <si>
    <t>Toneri</t>
  </si>
  <si>
    <t>Obrasci</t>
  </si>
  <si>
    <t>Pisaći pribor</t>
  </si>
  <si>
    <t>Ostali uredski materijal</t>
  </si>
  <si>
    <t>Materijal i sredstva za čišćenje</t>
  </si>
  <si>
    <t>Materijal za hig. potrebe i njegu</t>
  </si>
  <si>
    <t>Ostali materijal za potrebe red.posl.</t>
  </si>
  <si>
    <t>Službena radna i zaštitna odjeća i obuća</t>
  </si>
  <si>
    <t>Laboratorijske kemikalije</t>
  </si>
  <si>
    <t>Cjepiva</t>
  </si>
  <si>
    <t>Reagensi</t>
  </si>
  <si>
    <t>Lijekovi</t>
  </si>
  <si>
    <t>Lowenstain podloge</t>
  </si>
  <si>
    <t>Ostale podloge</t>
  </si>
  <si>
    <t>Identifikacijske podloge</t>
  </si>
  <si>
    <t>Identifikacije klamidije</t>
  </si>
  <si>
    <t>API sustav i slični identifikacijski sustavi</t>
  </si>
  <si>
    <t>Antibiotski diskovi</t>
  </si>
  <si>
    <t>Test diskovi i sl.</t>
  </si>
  <si>
    <t>CRP</t>
  </si>
  <si>
    <t>ASTO</t>
  </si>
  <si>
    <t>Bočice za hemokulture</t>
  </si>
  <si>
    <t>Plastični pribor</t>
  </si>
  <si>
    <t>Alkohol</t>
  </si>
  <si>
    <t>Šprice-igle-lancete i sl.</t>
  </si>
  <si>
    <t>Stakleni laboratorijski pribor i sl.</t>
  </si>
  <si>
    <t>E-testovi</t>
  </si>
  <si>
    <t>Boje za preparate</t>
  </si>
  <si>
    <t>Ostali pomoćni potrošni materijal</t>
  </si>
  <si>
    <t>Test pločice - Centar</t>
  </si>
  <si>
    <t>Plin</t>
  </si>
  <si>
    <t>Održavanje građevinskih objekata</t>
  </si>
  <si>
    <t>Održavanje postrojenja i opreme</t>
  </si>
  <si>
    <t>Održavanje transportnih sredstava</t>
  </si>
  <si>
    <t>Usluge telefona</t>
  </si>
  <si>
    <t>Usluge interneta</t>
  </si>
  <si>
    <t>Poštarina</t>
  </si>
  <si>
    <t>Usluge tekućeg i investicijskog održavanja</t>
  </si>
  <si>
    <t>Održavanje prijevoznih sredstava</t>
  </si>
  <si>
    <t>Ostale usluge tek. i invest.održavanja</t>
  </si>
  <si>
    <t>Usluge promidžbe i informiranja</t>
  </si>
  <si>
    <t>Komunalne usluge</t>
  </si>
  <si>
    <t>Opskrba vodom</t>
  </si>
  <si>
    <t>Iznošenje i odvoz smeća</t>
  </si>
  <si>
    <t>Zakupnine i najamnine</t>
  </si>
  <si>
    <t>Najamnine za građ. objekte</t>
  </si>
  <si>
    <t>Najamnine za opremu</t>
  </si>
  <si>
    <t>Licence</t>
  </si>
  <si>
    <t>Zdravstvene i veterinarske usluge</t>
  </si>
  <si>
    <t>Laboratorijske usluge</t>
  </si>
  <si>
    <t>Računalne usluge</t>
  </si>
  <si>
    <t>Usluge ažuriranja računalnih baza</t>
  </si>
  <si>
    <t>Ostale usluge</t>
  </si>
  <si>
    <t>Graf.i tisk. Usluge, uvezivanja i sl.</t>
  </si>
  <si>
    <t>Usluge pri registraciji prijevoznih sred.</t>
  </si>
  <si>
    <t>Usluge čišćenja, pranja i sl.</t>
  </si>
  <si>
    <t>Premije osiguranja</t>
  </si>
  <si>
    <t>Prijevozna sredstva</t>
  </si>
  <si>
    <t>Ostala imovina</t>
  </si>
  <si>
    <t>Zaposlenici</t>
  </si>
  <si>
    <t>Ugovor o javnoj nabavi/okvirni sporazum</t>
  </si>
  <si>
    <t>Napomena</t>
  </si>
  <si>
    <t>Eviden.br. nabave</t>
  </si>
  <si>
    <t>Oznaka pozicije financ.plana</t>
  </si>
  <si>
    <t>I. JAVNA NABAVA VELIKE VRIJEDNOSTI (=&gt; od EU pragova)</t>
  </si>
  <si>
    <t>1.</t>
  </si>
  <si>
    <t>2.</t>
  </si>
  <si>
    <t>3.</t>
  </si>
  <si>
    <t>4.</t>
  </si>
  <si>
    <t>5.</t>
  </si>
  <si>
    <t>6.</t>
  </si>
  <si>
    <t>DJELATNOST EPIDEMILOGIJA I DDD</t>
  </si>
  <si>
    <t>DJELATNOST ZA ZDRAVSTVENU EKOLOGIJU</t>
  </si>
  <si>
    <t>Tisak</t>
  </si>
  <si>
    <t>Ostale usluge promidžbe i informiranja</t>
  </si>
  <si>
    <t>CEOS krvni agar (blood agar)</t>
  </si>
  <si>
    <t>CEOS Macconkey agar/Mueller Hinton agar</t>
  </si>
  <si>
    <t>CEOS salmonella-shigella agar</t>
  </si>
  <si>
    <t>Kol</t>
  </si>
  <si>
    <t>I. NABAVA ISPOD ZAKONSKOG PRAGA (od 20.000,00 do 200.000,00 kn, &lt;20.000,00 KN)</t>
  </si>
  <si>
    <t>UKUPNO</t>
  </si>
  <si>
    <t>II. JAVNA NABAVA MALE VRIJEDNOSTI (=&gt;200.000,00 kn)</t>
  </si>
  <si>
    <t>Identifikacija Mycoplasma</t>
  </si>
  <si>
    <r>
      <t xml:space="preserve">Oznaka pozicije financ.plana   </t>
    </r>
    <r>
      <rPr>
        <b/>
        <u val="single"/>
        <sz val="8"/>
        <rFont val="Arial"/>
        <family val="2"/>
      </rPr>
      <t>FINAN.PLAN.</t>
    </r>
  </si>
  <si>
    <t>Motorni benzin i dizel gorivo</t>
  </si>
  <si>
    <t>Električna energija - opskrba</t>
  </si>
  <si>
    <t>Usluge mobitela</t>
  </si>
  <si>
    <t>Ostale usluge za komunikaciju i prijevoz</t>
  </si>
  <si>
    <t>Ostale kumunalne usluge (Excido)</t>
  </si>
  <si>
    <t>Ostale nespomenute usluge</t>
  </si>
  <si>
    <t>Vodič "Iskoristi dan u VPŽ"</t>
  </si>
  <si>
    <t>JED.NABAVA</t>
  </si>
  <si>
    <t>jed.nabava</t>
  </si>
  <si>
    <t>Literatura</t>
  </si>
  <si>
    <t>Ostale računalne usluge</t>
  </si>
  <si>
    <t>Uređenje prostora</t>
  </si>
  <si>
    <t>Usluge čuvanja imov. I osoba</t>
  </si>
  <si>
    <t>III. NABAVA ISPOD ZAKONSKOG PRAGA (od 20.000,00 do 200.000,00 kn, &lt;20.000,00 KN)</t>
  </si>
  <si>
    <t>7.</t>
  </si>
  <si>
    <t>DJELATNOST ZA MIKROBIOLOGIJU</t>
  </si>
  <si>
    <t>Osobni automobil</t>
  </si>
  <si>
    <t>Prijenosni uređaj za mjerenje otopljenog kisika u vodi</t>
  </si>
  <si>
    <t>Lab. pH metar</t>
  </si>
  <si>
    <t>DJELATNOST ZA JAVNO ZDRAVSTVO</t>
  </si>
  <si>
    <t xml:space="preserve">PRINTER / SKENER VIŠENAMJENSKI UREĐAJ </t>
  </si>
  <si>
    <t xml:space="preserve">I-III   Sveukupno nabava 2021.                                                                    </t>
  </si>
  <si>
    <t>Za 2021. god. nema nabave usluga</t>
  </si>
  <si>
    <t>Procijenjena vrijednost FINAN.PLAN ZA 2021.</t>
  </si>
  <si>
    <t xml:space="preserve">Računalo </t>
  </si>
  <si>
    <t>Prijenosno računalo</t>
  </si>
  <si>
    <t>Hladnjak</t>
  </si>
  <si>
    <t>Prenosivi mjerač protoka vode</t>
  </si>
  <si>
    <t>Laboratorijski hladnjak</t>
  </si>
  <si>
    <t>Termostat,108 l radni volumen, bez kompresora</t>
  </si>
  <si>
    <t xml:space="preserve">Zaštitni kabinet </t>
  </si>
  <si>
    <t>Analitička 4 decimalna vaga sa automatskom internom kalibracijom</t>
  </si>
  <si>
    <t>ADMINISTRATIVNO TEHNIČKA DJELATNOST</t>
  </si>
  <si>
    <t>Računalo+monitor</t>
  </si>
  <si>
    <t>DJELATNOST ZA ŠKOLSKU MEDICINU</t>
  </si>
  <si>
    <t>Kartotečni ormari</t>
  </si>
  <si>
    <t>DJELATNOST ZA MZ</t>
  </si>
  <si>
    <t>Multifunkcijski uređaj (skener, kopirka, pisač, fax)</t>
  </si>
  <si>
    <t>EV01/2021</t>
  </si>
  <si>
    <t>Kitovi, reagensi i ostali potrošni materijal za detekciju SARS-COV-2</t>
  </si>
  <si>
    <t>Pregovarački postupak bez prethodne objave</t>
  </si>
  <si>
    <t>Ugovor</t>
  </si>
  <si>
    <t>01.2021.</t>
  </si>
  <si>
    <t>Do okončanja otvorenog postupka</t>
  </si>
  <si>
    <t>Povećanje/smanjenje</t>
  </si>
  <si>
    <t xml:space="preserve">Procijenjena vrijednost  FINAN.PLAN         </t>
  </si>
  <si>
    <t>Procijenjena vrijednost I REBALANS UV 26.04.2021.</t>
  </si>
  <si>
    <t>PC računalo</t>
  </si>
  <si>
    <t>Monitor</t>
  </si>
  <si>
    <t>Plamenik</t>
  </si>
  <si>
    <t>Vortex mješalica</t>
  </si>
  <si>
    <t xml:space="preserve">Molekularni analizator za brzu detekciju SARS-COV 2 </t>
  </si>
  <si>
    <t>JAVNA NABAVA</t>
  </si>
  <si>
    <t>OTVORENI POSTUPAK</t>
  </si>
  <si>
    <t>Ugovor o javnoj nabavi robe</t>
  </si>
  <si>
    <t>05.2021.</t>
  </si>
  <si>
    <t>60 dana</t>
  </si>
  <si>
    <t>Centrifuga</t>
  </si>
  <si>
    <t>Perilica rublja</t>
  </si>
  <si>
    <t>Traka za trčanje</t>
  </si>
  <si>
    <t>Povećanje/ smanjenje</t>
  </si>
  <si>
    <t>JN-VV-01/2021</t>
  </si>
  <si>
    <t>Nabava kitova, reagensa i ostalog potrošnog materijala za detekciju SARS-COV-2 (za rad na ELITe Ingenius aparatu)</t>
  </si>
  <si>
    <t>12 mjeseci</t>
  </si>
  <si>
    <t xml:space="preserve">III Ukupno jednostavna nabava                                            </t>
  </si>
  <si>
    <t>Ukupno nabava velike vrijednosti</t>
  </si>
  <si>
    <t>Ukupno nabava male vrijednosti</t>
  </si>
  <si>
    <t>Pričuva</t>
  </si>
  <si>
    <t>JN-VV-02/2021</t>
  </si>
  <si>
    <t>11.2021.</t>
  </si>
  <si>
    <t>Rikard Bakan, mag.oec</t>
  </si>
  <si>
    <t>Računalo</t>
  </si>
  <si>
    <t>PROJEKT- MINISTARSTVO ZDRAVSTVA "KAKO NE UTOPITI MLADOST U ALKOHOLU"</t>
  </si>
  <si>
    <t>Prijenosna klima</t>
  </si>
  <si>
    <t>8.</t>
  </si>
  <si>
    <t>Grijača ploča</t>
  </si>
  <si>
    <t>9.</t>
  </si>
  <si>
    <t>Inkubator s hlađenjem</t>
  </si>
  <si>
    <t>10.</t>
  </si>
  <si>
    <t>Colorimetar</t>
  </si>
  <si>
    <t>11.</t>
  </si>
  <si>
    <t>Klima uređaj</t>
  </si>
  <si>
    <t>12.</t>
  </si>
  <si>
    <t>Pisač</t>
  </si>
  <si>
    <t>Klima</t>
  </si>
  <si>
    <t>Predsjednik Upravnog vijeća</t>
  </si>
  <si>
    <t>URBROJ:2189-47-02-21-772</t>
  </si>
  <si>
    <t>U Virovitici, 02. prosinca 2021.</t>
  </si>
  <si>
    <t xml:space="preserve">Procijenjena vrijednost II REBALANS 02.12.2021. </t>
  </si>
  <si>
    <t>Procijenjena vrijednost I. REBALANS UV 26.04.2021.</t>
  </si>
  <si>
    <t>Procijenjena vrijednost II. REBALANS UV 02.12.2021.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</si>
</sst>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</numFmts>
  <fonts count="41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2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6" applyNumberFormat="0" applyFill="0" applyAlignment="0" applyProtection="0"/>
    <xf numFmtId="9" fontId="0" fillId="0" borderId="0" applyFont="0" applyFill="0" applyBorder="0" applyAlignment="0" applyProtection="0"/>
    <xf numFmtId="0" fontId="35" fillId="31" borderId="7" applyNumberFormat="0" applyAlignment="0" applyProtection="0"/>
    <xf numFmtId="0" fontId="36" fillId="2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8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 shrinkToFit="1"/>
    </xf>
    <xf numFmtId="4" fontId="3" fillId="34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right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right"/>
    </xf>
    <xf numFmtId="4" fontId="3" fillId="34" borderId="15" xfId="0" applyNumberFormat="1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0" fillId="37" borderId="10" xfId="0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 horizontal="left"/>
    </xf>
    <xf numFmtId="4" fontId="2" fillId="37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left"/>
    </xf>
    <xf numFmtId="0" fontId="2" fillId="38" borderId="12" xfId="0" applyFont="1" applyFill="1" applyBorder="1" applyAlignment="1">
      <alignment horizontal="left"/>
    </xf>
    <xf numFmtId="0" fontId="2" fillId="38" borderId="14" xfId="0" applyFont="1" applyFill="1" applyBorder="1" applyAlignment="1">
      <alignment horizontal="left"/>
    </xf>
    <xf numFmtId="0" fontId="2" fillId="38" borderId="11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4" fillId="35" borderId="11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37" borderId="11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6" borderId="10" xfId="0" applyFont="1" applyFill="1" applyBorder="1" applyAlignment="1">
      <alignment horizontal="center"/>
    </xf>
  </cellXfs>
  <cellStyles count="47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Dobro" xfId="33"/>
    <cellStyle name="Izlaz" xfId="34"/>
    <cellStyle name="Loše" xfId="35"/>
    <cellStyle name="Naglasak1" xfId="36"/>
    <cellStyle name="Naglasak2" xfId="37"/>
    <cellStyle name="Naglasak3" xfId="38"/>
    <cellStyle name="Naglasak4" xfId="39"/>
    <cellStyle name="Naglasak5" xfId="40"/>
    <cellStyle name="Naglasak6" xfId="41"/>
    <cellStyle name="Napomena" xfId="42"/>
    <cellStyle name="Naslov" xfId="43"/>
    <cellStyle name="Naslov 1" xfId="44"/>
    <cellStyle name="Naslov 2" xfId="45"/>
    <cellStyle name="Naslov 3" xfId="46"/>
    <cellStyle name="Naslov 4" xfId="47"/>
    <cellStyle name="Neutralno" xfId="48"/>
    <cellStyle name="Povezana ćelija" xfId="49"/>
    <cellStyle name="Percent" xfId="50"/>
    <cellStyle name="Provjeri ćeliju" xfId="51"/>
    <cellStyle name="Računanje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4.421875" style="0" customWidth="1"/>
    <col min="2" max="2" width="23.57421875" style="0" customWidth="1"/>
    <col min="3" max="3" width="5.140625" style="0" customWidth="1"/>
    <col min="4" max="4" width="11.140625" style="0" customWidth="1"/>
    <col min="5" max="5" width="12.28125" style="0" customWidth="1"/>
    <col min="6" max="6" width="12.7109375" style="0" customWidth="1"/>
    <col min="7" max="7" width="12.00390625" style="0" customWidth="1"/>
    <col min="8" max="8" width="13.57421875" style="0" customWidth="1"/>
    <col min="9" max="9" width="8.00390625" style="0" customWidth="1"/>
    <col min="10" max="10" width="10.57421875" style="0" customWidth="1"/>
    <col min="11" max="11" width="8.00390625" style="0" customWidth="1"/>
    <col min="12" max="12" width="13.57421875" style="0" customWidth="1"/>
    <col min="13" max="13" width="11.57421875" style="0" customWidth="1"/>
  </cols>
  <sheetData>
    <row r="1" spans="1:16" s="5" customFormat="1" ht="63" customHeight="1">
      <c r="A1" s="3" t="s">
        <v>0</v>
      </c>
      <c r="B1" s="3" t="s">
        <v>1</v>
      </c>
      <c r="C1" s="3" t="s">
        <v>99</v>
      </c>
      <c r="D1" s="3" t="s">
        <v>104</v>
      </c>
      <c r="E1" s="3" t="s">
        <v>128</v>
      </c>
      <c r="F1" s="3" t="s">
        <v>194</v>
      </c>
      <c r="G1" s="3" t="s">
        <v>195</v>
      </c>
      <c r="H1" s="3" t="s">
        <v>149</v>
      </c>
      <c r="I1" s="3" t="s">
        <v>2</v>
      </c>
      <c r="J1" s="3" t="s">
        <v>81</v>
      </c>
      <c r="K1" s="3" t="s">
        <v>3</v>
      </c>
      <c r="L1" s="3" t="s">
        <v>4</v>
      </c>
      <c r="M1" s="4" t="s">
        <v>82</v>
      </c>
      <c r="P1" s="6"/>
    </row>
    <row r="2" spans="1:13" s="5" customFormat="1" ht="11.25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/>
      <c r="H2" s="7">
        <v>7</v>
      </c>
      <c r="I2" s="7">
        <v>8</v>
      </c>
      <c r="J2" s="7">
        <v>9</v>
      </c>
      <c r="K2" s="7">
        <v>10</v>
      </c>
      <c r="L2" s="7">
        <v>11</v>
      </c>
      <c r="M2" s="8">
        <v>12</v>
      </c>
    </row>
    <row r="3" spans="1:13" s="5" customFormat="1" ht="11.25">
      <c r="A3" s="9" t="s">
        <v>100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74"/>
      <c r="M3" s="75"/>
    </row>
    <row r="4" spans="1:13" s="5" customFormat="1" ht="11.25">
      <c r="A4" s="79" t="s">
        <v>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s="5" customFormat="1" ht="11.25">
      <c r="A5" s="76" t="s">
        <v>92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3" s="5" customFormat="1" ht="11.25">
      <c r="A6" s="11" t="s">
        <v>86</v>
      </c>
      <c r="B6" s="12" t="s">
        <v>121</v>
      </c>
      <c r="C6" s="11">
        <v>1</v>
      </c>
      <c r="D6" s="11">
        <v>4231</v>
      </c>
      <c r="E6" s="13">
        <v>125000</v>
      </c>
      <c r="F6" s="13">
        <v>125000</v>
      </c>
      <c r="G6" s="13">
        <v>0</v>
      </c>
      <c r="H6" s="13">
        <f>SUM(G6-F6)</f>
        <v>-125000</v>
      </c>
      <c r="I6" s="11"/>
      <c r="J6" s="11"/>
      <c r="K6" s="11"/>
      <c r="L6" s="11"/>
      <c r="M6" s="11" t="s">
        <v>112</v>
      </c>
    </row>
    <row r="7" spans="1:13" s="5" customFormat="1" ht="11.25" hidden="1">
      <c r="A7" s="14" t="s">
        <v>87</v>
      </c>
      <c r="B7" s="12"/>
      <c r="C7" s="11"/>
      <c r="D7" s="11"/>
      <c r="E7" s="13"/>
      <c r="F7" s="13"/>
      <c r="G7" s="13"/>
      <c r="H7" s="13">
        <f aca="true" t="shared" si="0" ref="H7:H14">SUM(G7-F7)</f>
        <v>0</v>
      </c>
      <c r="I7" s="11"/>
      <c r="J7" s="11"/>
      <c r="K7" s="11"/>
      <c r="L7" s="11"/>
      <c r="M7" s="11" t="s">
        <v>112</v>
      </c>
    </row>
    <row r="8" spans="1:13" s="5" customFormat="1" ht="11.25">
      <c r="A8" s="11" t="s">
        <v>87</v>
      </c>
      <c r="B8" s="12" t="s">
        <v>129</v>
      </c>
      <c r="C8" s="11">
        <v>2</v>
      </c>
      <c r="D8" s="11">
        <v>4221</v>
      </c>
      <c r="E8" s="13">
        <v>6000</v>
      </c>
      <c r="F8" s="13">
        <v>4014</v>
      </c>
      <c r="G8" s="13">
        <v>7800</v>
      </c>
      <c r="H8" s="13">
        <f t="shared" si="0"/>
        <v>3786</v>
      </c>
      <c r="I8" s="11"/>
      <c r="J8" s="11"/>
      <c r="K8" s="11"/>
      <c r="L8" s="11"/>
      <c r="M8" s="11" t="s">
        <v>112</v>
      </c>
    </row>
    <row r="9" spans="1:13" s="5" customFormat="1" ht="11.25">
      <c r="A9" s="11" t="s">
        <v>88</v>
      </c>
      <c r="B9" s="12" t="s">
        <v>130</v>
      </c>
      <c r="C9" s="11">
        <v>4</v>
      </c>
      <c r="D9" s="11">
        <v>4221</v>
      </c>
      <c r="E9" s="13">
        <v>3500</v>
      </c>
      <c r="F9" s="13">
        <v>3500</v>
      </c>
      <c r="G9" s="13">
        <v>16012</v>
      </c>
      <c r="H9" s="13">
        <f t="shared" si="0"/>
        <v>12512</v>
      </c>
      <c r="I9" s="11"/>
      <c r="J9" s="11"/>
      <c r="K9" s="11"/>
      <c r="L9" s="11"/>
      <c r="M9" s="11" t="s">
        <v>112</v>
      </c>
    </row>
    <row r="10" spans="1:13" s="5" customFormat="1" ht="22.5">
      <c r="A10" s="14" t="s">
        <v>89</v>
      </c>
      <c r="B10" s="51" t="s">
        <v>125</v>
      </c>
      <c r="C10" s="49">
        <v>1</v>
      </c>
      <c r="D10" s="50">
        <v>4221</v>
      </c>
      <c r="E10" s="13">
        <v>3000</v>
      </c>
      <c r="F10" s="13">
        <v>3000</v>
      </c>
      <c r="G10" s="13">
        <v>0</v>
      </c>
      <c r="H10" s="13">
        <f t="shared" si="0"/>
        <v>-3000</v>
      </c>
      <c r="I10" s="11"/>
      <c r="J10" s="11"/>
      <c r="K10" s="11"/>
      <c r="L10" s="11"/>
      <c r="M10" s="11" t="s">
        <v>112</v>
      </c>
    </row>
    <row r="11" spans="1:13" s="5" customFormat="1" ht="11.25">
      <c r="A11" s="11">
        <v>5</v>
      </c>
      <c r="B11" s="16" t="s">
        <v>131</v>
      </c>
      <c r="C11" s="11">
        <v>2</v>
      </c>
      <c r="D11" s="11">
        <v>4224</v>
      </c>
      <c r="E11" s="13">
        <v>10000</v>
      </c>
      <c r="F11" s="13">
        <v>10000</v>
      </c>
      <c r="G11" s="13">
        <v>0</v>
      </c>
      <c r="H11" s="13">
        <f t="shared" si="0"/>
        <v>-10000</v>
      </c>
      <c r="I11" s="11"/>
      <c r="J11" s="11"/>
      <c r="K11" s="11"/>
      <c r="L11" s="11"/>
      <c r="M11" s="11" t="s">
        <v>112</v>
      </c>
    </row>
    <row r="12" spans="1:13" s="5" customFormat="1" ht="11.25">
      <c r="A12" s="11" t="s">
        <v>91</v>
      </c>
      <c r="B12" s="16" t="s">
        <v>189</v>
      </c>
      <c r="C12" s="11">
        <v>1</v>
      </c>
      <c r="D12" s="11">
        <v>4223</v>
      </c>
      <c r="E12" s="13">
        <v>0</v>
      </c>
      <c r="F12" s="13">
        <v>0</v>
      </c>
      <c r="G12" s="13">
        <v>6133</v>
      </c>
      <c r="H12" s="13">
        <f t="shared" si="0"/>
        <v>6133</v>
      </c>
      <c r="I12" s="11"/>
      <c r="J12" s="11"/>
      <c r="K12" s="11"/>
      <c r="L12" s="11"/>
      <c r="M12" s="11" t="s">
        <v>112</v>
      </c>
    </row>
    <row r="13" spans="1:13" s="5" customFormat="1" ht="11.25">
      <c r="A13" s="11" t="s">
        <v>119</v>
      </c>
      <c r="B13" s="16" t="s">
        <v>153</v>
      </c>
      <c r="C13" s="11">
        <v>1</v>
      </c>
      <c r="D13" s="11">
        <v>4221</v>
      </c>
      <c r="E13" s="13">
        <v>0</v>
      </c>
      <c r="F13" s="13">
        <v>0</v>
      </c>
      <c r="G13" s="13">
        <v>759</v>
      </c>
      <c r="H13" s="13">
        <f t="shared" si="0"/>
        <v>759</v>
      </c>
      <c r="I13" s="11"/>
      <c r="J13" s="11"/>
      <c r="K13" s="11"/>
      <c r="L13" s="11"/>
      <c r="M13" s="11" t="s">
        <v>112</v>
      </c>
    </row>
    <row r="14" spans="1:13" s="5" customFormat="1" ht="11.25">
      <c r="A14" s="82" t="s">
        <v>101</v>
      </c>
      <c r="B14" s="83"/>
      <c r="C14" s="83"/>
      <c r="D14" s="84"/>
      <c r="E14" s="13">
        <f>SUM(E6:E8)</f>
        <v>131000</v>
      </c>
      <c r="F14" s="13">
        <f>SUM(F6:F13)</f>
        <v>145514</v>
      </c>
      <c r="G14" s="13">
        <f>SUM(G6:G13)</f>
        <v>30704</v>
      </c>
      <c r="H14" s="13">
        <f t="shared" si="0"/>
        <v>-114810</v>
      </c>
      <c r="I14" s="11"/>
      <c r="J14" s="11"/>
      <c r="K14" s="11"/>
      <c r="L14" s="11"/>
      <c r="M14" s="11"/>
    </row>
    <row r="15" spans="1:13" s="5" customFormat="1" ht="11.25">
      <c r="A15" s="76" t="s">
        <v>93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</row>
    <row r="16" spans="1:13" s="5" customFormat="1" ht="22.5">
      <c r="A16" s="11" t="s">
        <v>86</v>
      </c>
      <c r="B16" s="16" t="s">
        <v>132</v>
      </c>
      <c r="C16" s="11">
        <v>1</v>
      </c>
      <c r="D16" s="11">
        <v>4224</v>
      </c>
      <c r="E16" s="13">
        <v>12000</v>
      </c>
      <c r="F16" s="13">
        <v>12000</v>
      </c>
      <c r="G16" s="13">
        <v>0</v>
      </c>
      <c r="H16" s="13">
        <f>G16-F16</f>
        <v>-12000</v>
      </c>
      <c r="I16" s="11"/>
      <c r="J16" s="11"/>
      <c r="K16" s="11"/>
      <c r="L16" s="11"/>
      <c r="M16" s="11" t="s">
        <v>112</v>
      </c>
    </row>
    <row r="17" spans="1:13" s="5" customFormat="1" ht="33.75">
      <c r="A17" s="11" t="s">
        <v>87</v>
      </c>
      <c r="B17" s="16" t="s">
        <v>122</v>
      </c>
      <c r="C17" s="11">
        <v>1</v>
      </c>
      <c r="D17" s="11">
        <v>4224</v>
      </c>
      <c r="E17" s="13">
        <v>18000</v>
      </c>
      <c r="F17" s="13">
        <v>18000</v>
      </c>
      <c r="G17" s="13">
        <v>0</v>
      </c>
      <c r="H17" s="13">
        <f aca="true" t="shared" si="1" ref="H17:H28">G17-F17</f>
        <v>-18000</v>
      </c>
      <c r="I17" s="11"/>
      <c r="J17" s="11"/>
      <c r="K17" s="11"/>
      <c r="L17" s="11"/>
      <c r="M17" s="11" t="s">
        <v>112</v>
      </c>
    </row>
    <row r="18" spans="1:13" s="5" customFormat="1" ht="11.25">
      <c r="A18" s="11" t="s">
        <v>88</v>
      </c>
      <c r="B18" s="16" t="s">
        <v>133</v>
      </c>
      <c r="C18" s="11">
        <v>1</v>
      </c>
      <c r="D18" s="11">
        <v>4224</v>
      </c>
      <c r="E18" s="13">
        <v>28000</v>
      </c>
      <c r="F18" s="13">
        <v>28000</v>
      </c>
      <c r="G18" s="13">
        <v>0</v>
      </c>
      <c r="H18" s="13">
        <f t="shared" si="1"/>
        <v>-28000</v>
      </c>
      <c r="I18" s="11"/>
      <c r="J18" s="11"/>
      <c r="K18" s="11"/>
      <c r="L18" s="11"/>
      <c r="M18" s="11" t="s">
        <v>112</v>
      </c>
    </row>
    <row r="19" spans="1:13" s="5" customFormat="1" ht="22.5">
      <c r="A19" s="11" t="s">
        <v>89</v>
      </c>
      <c r="B19" s="16" t="s">
        <v>134</v>
      </c>
      <c r="C19" s="11">
        <v>2</v>
      </c>
      <c r="D19" s="11">
        <v>4224</v>
      </c>
      <c r="E19" s="13">
        <v>18000</v>
      </c>
      <c r="F19" s="13">
        <v>18000</v>
      </c>
      <c r="G19" s="13">
        <v>0</v>
      </c>
      <c r="H19" s="13">
        <f t="shared" si="1"/>
        <v>-18000</v>
      </c>
      <c r="I19" s="11"/>
      <c r="J19" s="11"/>
      <c r="K19" s="11"/>
      <c r="L19" s="11"/>
      <c r="M19" s="11" t="s">
        <v>112</v>
      </c>
    </row>
    <row r="20" spans="1:13" s="5" customFormat="1" ht="11.25">
      <c r="A20" s="11" t="s">
        <v>90</v>
      </c>
      <c r="B20" s="16" t="s">
        <v>152</v>
      </c>
      <c r="C20" s="11">
        <v>2</v>
      </c>
      <c r="D20" s="50">
        <v>4221</v>
      </c>
      <c r="E20" s="13">
        <v>0</v>
      </c>
      <c r="F20" s="13">
        <v>2720</v>
      </c>
      <c r="G20" s="13">
        <v>5969</v>
      </c>
      <c r="H20" s="13">
        <f t="shared" si="1"/>
        <v>3249</v>
      </c>
      <c r="I20" s="11"/>
      <c r="J20" s="11"/>
      <c r="K20" s="11"/>
      <c r="L20" s="11"/>
      <c r="M20" s="11" t="s">
        <v>112</v>
      </c>
    </row>
    <row r="21" spans="1:13" s="5" customFormat="1" ht="11.25">
      <c r="A21" s="11" t="s">
        <v>91</v>
      </c>
      <c r="B21" s="16" t="s">
        <v>153</v>
      </c>
      <c r="C21" s="11">
        <v>1</v>
      </c>
      <c r="D21" s="50">
        <v>4221</v>
      </c>
      <c r="E21" s="13">
        <v>0</v>
      </c>
      <c r="F21" s="13">
        <v>736</v>
      </c>
      <c r="G21" s="13">
        <v>736</v>
      </c>
      <c r="H21" s="13">
        <f t="shared" si="1"/>
        <v>0</v>
      </c>
      <c r="I21" s="11"/>
      <c r="J21" s="11"/>
      <c r="K21" s="11"/>
      <c r="L21" s="11"/>
      <c r="M21" s="11" t="s">
        <v>112</v>
      </c>
    </row>
    <row r="22" spans="1:13" s="5" customFormat="1" ht="11.25">
      <c r="A22" s="11" t="s">
        <v>119</v>
      </c>
      <c r="B22" s="16" t="s">
        <v>154</v>
      </c>
      <c r="C22" s="11">
        <v>1</v>
      </c>
      <c r="D22" s="50">
        <v>4224</v>
      </c>
      <c r="E22" s="13">
        <v>0</v>
      </c>
      <c r="F22" s="13">
        <v>4190</v>
      </c>
      <c r="G22" s="13">
        <v>4190</v>
      </c>
      <c r="H22" s="13">
        <f t="shared" si="1"/>
        <v>0</v>
      </c>
      <c r="I22" s="11"/>
      <c r="J22" s="11"/>
      <c r="K22" s="11"/>
      <c r="L22" s="11"/>
      <c r="M22" s="11" t="s">
        <v>112</v>
      </c>
    </row>
    <row r="23" spans="1:13" s="5" customFormat="1" ht="11.25">
      <c r="A23" s="11" t="s">
        <v>179</v>
      </c>
      <c r="B23" s="16" t="s">
        <v>180</v>
      </c>
      <c r="C23" s="11">
        <v>1</v>
      </c>
      <c r="D23" s="50">
        <v>4224</v>
      </c>
      <c r="E23" s="13">
        <v>0</v>
      </c>
      <c r="F23" s="13">
        <v>0</v>
      </c>
      <c r="G23" s="13">
        <v>2790</v>
      </c>
      <c r="H23" s="13">
        <f t="shared" si="1"/>
        <v>2790</v>
      </c>
      <c r="I23" s="11"/>
      <c r="J23" s="11"/>
      <c r="K23" s="11"/>
      <c r="L23" s="11"/>
      <c r="M23" s="11" t="s">
        <v>112</v>
      </c>
    </row>
    <row r="24" spans="1:13" s="5" customFormat="1" ht="11.25">
      <c r="A24" s="11" t="s">
        <v>181</v>
      </c>
      <c r="B24" s="16" t="s">
        <v>182</v>
      </c>
      <c r="C24" s="11">
        <v>1</v>
      </c>
      <c r="D24" s="50">
        <v>4224</v>
      </c>
      <c r="E24" s="13">
        <v>0</v>
      </c>
      <c r="F24" s="13">
        <v>0</v>
      </c>
      <c r="G24" s="13">
        <v>19500</v>
      </c>
      <c r="H24" s="13">
        <f t="shared" si="1"/>
        <v>19500</v>
      </c>
      <c r="I24" s="11"/>
      <c r="J24" s="11"/>
      <c r="K24" s="11"/>
      <c r="L24" s="11"/>
      <c r="M24" s="11" t="s">
        <v>112</v>
      </c>
    </row>
    <row r="25" spans="1:13" s="5" customFormat="1" ht="11.25">
      <c r="A25" s="11" t="s">
        <v>183</v>
      </c>
      <c r="B25" s="16" t="s">
        <v>184</v>
      </c>
      <c r="C25" s="11">
        <v>1</v>
      </c>
      <c r="D25" s="50">
        <v>4224</v>
      </c>
      <c r="E25" s="13">
        <v>0</v>
      </c>
      <c r="F25" s="13">
        <v>0</v>
      </c>
      <c r="G25" s="13">
        <v>4765</v>
      </c>
      <c r="H25" s="13">
        <f t="shared" si="1"/>
        <v>4765</v>
      </c>
      <c r="I25" s="11"/>
      <c r="J25" s="11"/>
      <c r="K25" s="11"/>
      <c r="L25" s="11"/>
      <c r="M25" s="11" t="s">
        <v>112</v>
      </c>
    </row>
    <row r="26" spans="1:13" s="5" customFormat="1" ht="11.25">
      <c r="A26" s="68" t="s">
        <v>185</v>
      </c>
      <c r="B26" s="69" t="s">
        <v>186</v>
      </c>
      <c r="C26" s="68">
        <v>2</v>
      </c>
      <c r="D26" s="70">
        <v>4223</v>
      </c>
      <c r="E26" s="71">
        <v>0</v>
      </c>
      <c r="F26" s="71">
        <v>0</v>
      </c>
      <c r="G26" s="71">
        <v>12042</v>
      </c>
      <c r="H26" s="71">
        <f t="shared" si="1"/>
        <v>12042</v>
      </c>
      <c r="I26" s="68"/>
      <c r="J26" s="68"/>
      <c r="K26" s="68"/>
      <c r="L26" s="68"/>
      <c r="M26" s="68" t="s">
        <v>112</v>
      </c>
    </row>
    <row r="27" spans="1:13" s="6" customFormat="1" ht="11.25">
      <c r="A27" s="11" t="s">
        <v>187</v>
      </c>
      <c r="B27" s="16" t="s">
        <v>188</v>
      </c>
      <c r="C27" s="11">
        <v>1</v>
      </c>
      <c r="D27" s="11">
        <v>4221</v>
      </c>
      <c r="E27" s="13">
        <v>0</v>
      </c>
      <c r="F27" s="13">
        <v>0</v>
      </c>
      <c r="G27" s="13">
        <v>590</v>
      </c>
      <c r="H27" s="13">
        <f t="shared" si="1"/>
        <v>590</v>
      </c>
      <c r="I27" s="11"/>
      <c r="J27" s="11"/>
      <c r="K27" s="11"/>
      <c r="L27" s="11"/>
      <c r="M27" s="11" t="s">
        <v>112</v>
      </c>
    </row>
    <row r="28" spans="1:13" s="5" customFormat="1" ht="11.25">
      <c r="A28" s="85" t="s">
        <v>101</v>
      </c>
      <c r="B28" s="86"/>
      <c r="C28" s="86"/>
      <c r="D28" s="87"/>
      <c r="E28" s="72">
        <f>SUM(E16:E27)</f>
        <v>76000</v>
      </c>
      <c r="F28" s="72">
        <f>SUM(F16:F27)</f>
        <v>83646</v>
      </c>
      <c r="G28" s="72">
        <f>SUM(G16:G27)</f>
        <v>50582</v>
      </c>
      <c r="H28" s="72">
        <f t="shared" si="1"/>
        <v>-33064</v>
      </c>
      <c r="I28" s="73"/>
      <c r="J28" s="73"/>
      <c r="K28" s="73"/>
      <c r="L28" s="73"/>
      <c r="M28" s="73"/>
    </row>
    <row r="29" spans="1:13" s="5" customFormat="1" ht="11.25">
      <c r="A29" s="76" t="s">
        <v>120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8"/>
    </row>
    <row r="30" spans="1:13" s="5" customFormat="1" ht="11.25">
      <c r="A30" s="11" t="s">
        <v>86</v>
      </c>
      <c r="B30" s="16" t="s">
        <v>135</v>
      </c>
      <c r="C30" s="11">
        <v>1</v>
      </c>
      <c r="D30" s="11">
        <v>4224</v>
      </c>
      <c r="E30" s="13">
        <v>35000</v>
      </c>
      <c r="F30" s="13">
        <v>73763</v>
      </c>
      <c r="G30" s="13">
        <v>73763</v>
      </c>
      <c r="H30" s="13">
        <f>SUM(F30-E30)</f>
        <v>38763</v>
      </c>
      <c r="I30" s="11"/>
      <c r="J30" s="11"/>
      <c r="K30" s="11"/>
      <c r="L30" s="11"/>
      <c r="M30" s="11" t="s">
        <v>112</v>
      </c>
    </row>
    <row r="31" spans="1:13" s="5" customFormat="1" ht="11.25">
      <c r="A31" s="11" t="s">
        <v>87</v>
      </c>
      <c r="B31" s="16" t="s">
        <v>123</v>
      </c>
      <c r="C31" s="11">
        <v>1</v>
      </c>
      <c r="D31" s="11">
        <v>4224</v>
      </c>
      <c r="E31" s="13">
        <v>4600</v>
      </c>
      <c r="F31" s="13">
        <v>4600</v>
      </c>
      <c r="G31" s="13">
        <v>0</v>
      </c>
      <c r="H31" s="13">
        <f aca="true" t="shared" si="2" ref="H31:H38">SUM(F31-E31)</f>
        <v>0</v>
      </c>
      <c r="I31" s="11"/>
      <c r="J31" s="11"/>
      <c r="K31" s="11"/>
      <c r="L31" s="11"/>
      <c r="M31" s="11" t="s">
        <v>112</v>
      </c>
    </row>
    <row r="32" spans="1:13" s="5" customFormat="1" ht="33.75">
      <c r="A32" s="11" t="s">
        <v>88</v>
      </c>
      <c r="B32" s="16" t="s">
        <v>136</v>
      </c>
      <c r="C32" s="11">
        <v>1</v>
      </c>
      <c r="D32" s="11">
        <v>4224</v>
      </c>
      <c r="E32" s="13">
        <v>7000</v>
      </c>
      <c r="F32" s="13">
        <v>7000</v>
      </c>
      <c r="G32" s="13">
        <v>0</v>
      </c>
      <c r="H32" s="13">
        <f t="shared" si="2"/>
        <v>0</v>
      </c>
      <c r="I32" s="11"/>
      <c r="J32" s="11"/>
      <c r="K32" s="11"/>
      <c r="L32" s="11"/>
      <c r="M32" s="11" t="s">
        <v>112</v>
      </c>
    </row>
    <row r="33" spans="1:13" s="5" customFormat="1" ht="11.25">
      <c r="A33" s="11" t="s">
        <v>89</v>
      </c>
      <c r="B33" s="16" t="s">
        <v>152</v>
      </c>
      <c r="C33" s="11">
        <v>2</v>
      </c>
      <c r="D33" s="11">
        <v>4221</v>
      </c>
      <c r="E33" s="13">
        <v>0</v>
      </c>
      <c r="F33" s="13">
        <v>3998</v>
      </c>
      <c r="G33" s="13">
        <v>3998</v>
      </c>
      <c r="H33" s="13">
        <f t="shared" si="2"/>
        <v>3998</v>
      </c>
      <c r="I33" s="11"/>
      <c r="J33" s="11"/>
      <c r="K33" s="11"/>
      <c r="L33" s="11"/>
      <c r="M33" s="11" t="s">
        <v>112</v>
      </c>
    </row>
    <row r="34" spans="1:13" s="5" customFormat="1" ht="11.25">
      <c r="A34" s="11" t="s">
        <v>90</v>
      </c>
      <c r="B34" s="16" t="s">
        <v>155</v>
      </c>
      <c r="C34" s="11">
        <v>1</v>
      </c>
      <c r="D34" s="11">
        <v>4224</v>
      </c>
      <c r="E34" s="13">
        <v>0</v>
      </c>
      <c r="F34" s="13">
        <v>1460</v>
      </c>
      <c r="G34" s="13">
        <v>1460</v>
      </c>
      <c r="H34" s="13">
        <f t="shared" si="2"/>
        <v>1460</v>
      </c>
      <c r="I34" s="11"/>
      <c r="J34" s="11"/>
      <c r="K34" s="11"/>
      <c r="L34" s="11"/>
      <c r="M34" s="11" t="s">
        <v>112</v>
      </c>
    </row>
    <row r="35" spans="1:13" s="5" customFormat="1" ht="33.75">
      <c r="A35" s="11" t="s">
        <v>91</v>
      </c>
      <c r="B35" s="16" t="s">
        <v>156</v>
      </c>
      <c r="C35" s="11">
        <v>1</v>
      </c>
      <c r="D35" s="11">
        <v>4224</v>
      </c>
      <c r="E35" s="13">
        <v>0</v>
      </c>
      <c r="F35" s="13">
        <v>689500</v>
      </c>
      <c r="G35" s="13">
        <v>689500</v>
      </c>
      <c r="H35" s="13">
        <f t="shared" si="2"/>
        <v>689500</v>
      </c>
      <c r="I35" s="56" t="s">
        <v>158</v>
      </c>
      <c r="J35" s="56" t="s">
        <v>159</v>
      </c>
      <c r="K35" s="11" t="s">
        <v>160</v>
      </c>
      <c r="L35" s="11" t="s">
        <v>161</v>
      </c>
      <c r="M35" s="11" t="s">
        <v>157</v>
      </c>
    </row>
    <row r="36" spans="1:13" s="5" customFormat="1" ht="11.25">
      <c r="A36" s="11">
        <v>7</v>
      </c>
      <c r="B36" s="16" t="s">
        <v>162</v>
      </c>
      <c r="C36" s="11">
        <v>1</v>
      </c>
      <c r="D36" s="11">
        <v>4224</v>
      </c>
      <c r="E36" s="13">
        <v>0</v>
      </c>
      <c r="F36" s="13">
        <v>12900</v>
      </c>
      <c r="G36" s="13">
        <v>12900</v>
      </c>
      <c r="H36" s="13">
        <f t="shared" si="2"/>
        <v>12900</v>
      </c>
      <c r="I36" s="11"/>
      <c r="J36" s="56"/>
      <c r="K36" s="11"/>
      <c r="L36" s="11"/>
      <c r="M36" s="11" t="s">
        <v>112</v>
      </c>
    </row>
    <row r="37" spans="1:13" s="5" customFormat="1" ht="11.25">
      <c r="A37" s="11" t="s">
        <v>179</v>
      </c>
      <c r="B37" s="16" t="s">
        <v>130</v>
      </c>
      <c r="C37" s="11">
        <v>1</v>
      </c>
      <c r="D37" s="50">
        <v>4221</v>
      </c>
      <c r="E37" s="13">
        <v>0</v>
      </c>
      <c r="F37" s="13">
        <v>0</v>
      </c>
      <c r="G37" s="13">
        <v>4199</v>
      </c>
      <c r="H37" s="13">
        <f t="shared" si="2"/>
        <v>0</v>
      </c>
      <c r="I37" s="11"/>
      <c r="J37" s="56"/>
      <c r="K37" s="11"/>
      <c r="L37" s="11"/>
      <c r="M37" s="11" t="s">
        <v>112</v>
      </c>
    </row>
    <row r="38" spans="1:13" s="5" customFormat="1" ht="11.25">
      <c r="A38" s="11" t="s">
        <v>181</v>
      </c>
      <c r="B38" s="16" t="s">
        <v>131</v>
      </c>
      <c r="C38" s="11">
        <v>1</v>
      </c>
      <c r="D38" s="50">
        <v>4224</v>
      </c>
      <c r="E38" s="13">
        <v>0</v>
      </c>
      <c r="F38" s="13">
        <v>0</v>
      </c>
      <c r="G38" s="13">
        <v>3394</v>
      </c>
      <c r="H38" s="13">
        <f t="shared" si="2"/>
        <v>0</v>
      </c>
      <c r="I38" s="11"/>
      <c r="J38" s="56"/>
      <c r="K38" s="11"/>
      <c r="L38" s="11"/>
      <c r="M38" s="11" t="s">
        <v>112</v>
      </c>
    </row>
    <row r="39" spans="1:13" s="5" customFormat="1" ht="11.25">
      <c r="A39" s="82" t="s">
        <v>101</v>
      </c>
      <c r="B39" s="83"/>
      <c r="C39" s="83"/>
      <c r="D39" s="84"/>
      <c r="E39" s="13">
        <f>SUM(E30:E38)</f>
        <v>46600</v>
      </c>
      <c r="F39" s="13">
        <f>SUM(F30:F38)</f>
        <v>793221</v>
      </c>
      <c r="G39" s="13">
        <f>SUM(G30:G38)</f>
        <v>789214</v>
      </c>
      <c r="H39" s="13">
        <f>SUM(F39-E39)</f>
        <v>746621</v>
      </c>
      <c r="I39" s="11"/>
      <c r="J39" s="11"/>
      <c r="K39" s="11"/>
      <c r="L39" s="11"/>
      <c r="M39" s="11"/>
    </row>
    <row r="40" spans="1:13" s="5" customFormat="1" ht="11.25">
      <c r="A40" s="76" t="s">
        <v>124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8"/>
    </row>
    <row r="41" spans="1:13" s="5" customFormat="1" ht="11.25">
      <c r="A41" s="11" t="s">
        <v>86</v>
      </c>
      <c r="B41" s="16" t="s">
        <v>130</v>
      </c>
      <c r="C41" s="11">
        <v>1</v>
      </c>
      <c r="D41" s="11">
        <v>4221</v>
      </c>
      <c r="E41" s="13">
        <v>7000</v>
      </c>
      <c r="F41" s="13">
        <v>7000</v>
      </c>
      <c r="G41" s="13">
        <v>0</v>
      </c>
      <c r="H41" s="13">
        <f>SUM(F41-E41)</f>
        <v>0</v>
      </c>
      <c r="I41" s="11"/>
      <c r="J41" s="11"/>
      <c r="K41" s="11"/>
      <c r="L41" s="11"/>
      <c r="M41" s="11" t="s">
        <v>112</v>
      </c>
    </row>
    <row r="42" spans="1:13" s="5" customFormat="1" ht="11.25">
      <c r="A42" s="82" t="s">
        <v>101</v>
      </c>
      <c r="B42" s="83"/>
      <c r="C42" s="83"/>
      <c r="D42" s="84"/>
      <c r="E42" s="13">
        <f>SUM(E41:E41)</f>
        <v>7000</v>
      </c>
      <c r="F42" s="13">
        <f>SUM(F41)</f>
        <v>7000</v>
      </c>
      <c r="G42" s="13">
        <v>0</v>
      </c>
      <c r="H42" s="13">
        <f>SUM(F42-E42)</f>
        <v>0</v>
      </c>
      <c r="I42" s="11"/>
      <c r="J42" s="11"/>
      <c r="K42" s="11"/>
      <c r="L42" s="11"/>
      <c r="M42" s="11"/>
    </row>
    <row r="43" spans="1:13" s="5" customFormat="1" ht="11.25">
      <c r="A43" s="76" t="s">
        <v>139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8"/>
    </row>
    <row r="44" spans="1:13" s="5" customFormat="1" ht="11.25">
      <c r="A44" s="11" t="s">
        <v>86</v>
      </c>
      <c r="B44" s="16" t="s">
        <v>140</v>
      </c>
      <c r="C44" s="11">
        <v>4</v>
      </c>
      <c r="D44" s="11">
        <v>4221</v>
      </c>
      <c r="E44" s="13">
        <v>5000</v>
      </c>
      <c r="F44" s="13">
        <v>5000</v>
      </c>
      <c r="G44" s="13">
        <v>5000</v>
      </c>
      <c r="H44" s="13">
        <f>SUM(F44-E44)</f>
        <v>0</v>
      </c>
      <c r="I44" s="11"/>
      <c r="J44" s="11"/>
      <c r="K44" s="11"/>
      <c r="L44" s="11"/>
      <c r="M44" s="11" t="s">
        <v>112</v>
      </c>
    </row>
    <row r="45" spans="1:13" s="5" customFormat="1" ht="11.25">
      <c r="A45" s="82" t="s">
        <v>101</v>
      </c>
      <c r="B45" s="83"/>
      <c r="C45" s="83"/>
      <c r="D45" s="84"/>
      <c r="E45" s="13">
        <f>SUM(E44:E44)</f>
        <v>5000</v>
      </c>
      <c r="F45" s="13">
        <f>SUM(F44)</f>
        <v>5000</v>
      </c>
      <c r="G45" s="13">
        <f>SUM(G44)</f>
        <v>5000</v>
      </c>
      <c r="H45" s="13">
        <f>SUM(H44)</f>
        <v>0</v>
      </c>
      <c r="I45" s="11"/>
      <c r="J45" s="11"/>
      <c r="K45" s="11"/>
      <c r="L45" s="11"/>
      <c r="M45" s="11"/>
    </row>
    <row r="46" spans="1:13" s="5" customFormat="1" ht="11.25">
      <c r="A46" s="76" t="s">
        <v>141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8"/>
    </row>
    <row r="47" spans="1:13" s="5" customFormat="1" ht="22.5">
      <c r="A47" s="11" t="s">
        <v>86</v>
      </c>
      <c r="B47" s="16" t="s">
        <v>142</v>
      </c>
      <c r="C47" s="11">
        <v>1</v>
      </c>
      <c r="D47" s="11">
        <v>4221</v>
      </c>
      <c r="E47" s="13">
        <v>3750</v>
      </c>
      <c r="F47" s="13">
        <v>3750</v>
      </c>
      <c r="G47" s="13">
        <v>0</v>
      </c>
      <c r="H47" s="13">
        <f>SUM(F47-E47)</f>
        <v>0</v>
      </c>
      <c r="I47" s="11"/>
      <c r="J47" s="11"/>
      <c r="K47" s="11"/>
      <c r="L47" s="11"/>
      <c r="M47" s="11" t="s">
        <v>112</v>
      </c>
    </row>
    <row r="48" spans="1:13" s="5" customFormat="1" ht="11.25">
      <c r="A48" s="82" t="s">
        <v>101</v>
      </c>
      <c r="B48" s="83"/>
      <c r="C48" s="83"/>
      <c r="D48" s="84"/>
      <c r="E48" s="13">
        <f>SUM(E47:E47)</f>
        <v>3750</v>
      </c>
      <c r="F48" s="13">
        <f>SUM(F47)</f>
        <v>3750</v>
      </c>
      <c r="G48" s="13">
        <v>0</v>
      </c>
      <c r="H48" s="13">
        <f>SUM(F48-E48)</f>
        <v>0</v>
      </c>
      <c r="I48" s="11"/>
      <c r="J48" s="11"/>
      <c r="K48" s="11"/>
      <c r="L48" s="11"/>
      <c r="M48" s="11"/>
    </row>
    <row r="49" spans="1:13" s="5" customFormat="1" ht="11.25">
      <c r="A49" s="76" t="s">
        <v>137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8"/>
    </row>
    <row r="50" spans="1:13" s="5" customFormat="1" ht="11.25">
      <c r="A50" s="11" t="s">
        <v>86</v>
      </c>
      <c r="B50" s="16" t="s">
        <v>138</v>
      </c>
      <c r="C50" s="11">
        <v>1</v>
      </c>
      <c r="D50" s="11">
        <v>4221</v>
      </c>
      <c r="E50" s="13">
        <v>4000</v>
      </c>
      <c r="F50" s="13">
        <v>4000</v>
      </c>
      <c r="G50" s="13">
        <v>0</v>
      </c>
      <c r="H50" s="13">
        <f>G50-F50</f>
        <v>-4000</v>
      </c>
      <c r="I50" s="11"/>
      <c r="J50" s="11"/>
      <c r="K50" s="11"/>
      <c r="L50" s="11"/>
      <c r="M50" s="11" t="s">
        <v>112</v>
      </c>
    </row>
    <row r="51" spans="1:13" s="5" customFormat="1" ht="11.25">
      <c r="A51" s="11" t="s">
        <v>88</v>
      </c>
      <c r="B51" s="16" t="s">
        <v>163</v>
      </c>
      <c r="C51" s="11">
        <v>1</v>
      </c>
      <c r="D51" s="11">
        <v>4227</v>
      </c>
      <c r="E51" s="13">
        <v>0</v>
      </c>
      <c r="F51" s="13">
        <v>2600</v>
      </c>
      <c r="G51" s="13">
        <v>2600</v>
      </c>
      <c r="H51" s="13">
        <f>G51-F51</f>
        <v>0</v>
      </c>
      <c r="I51" s="11"/>
      <c r="J51" s="11"/>
      <c r="K51" s="11"/>
      <c r="L51" s="11"/>
      <c r="M51" s="11" t="s">
        <v>112</v>
      </c>
    </row>
    <row r="52" spans="1:13" s="5" customFormat="1" ht="11.25">
      <c r="A52" s="11" t="s">
        <v>89</v>
      </c>
      <c r="B52" s="16" t="s">
        <v>153</v>
      </c>
      <c r="C52" s="11">
        <v>1</v>
      </c>
      <c r="D52" s="11">
        <v>4221</v>
      </c>
      <c r="E52" s="13">
        <v>0</v>
      </c>
      <c r="F52" s="13">
        <v>0</v>
      </c>
      <c r="G52" s="13">
        <v>780</v>
      </c>
      <c r="H52" s="13">
        <f>G52-F52</f>
        <v>780</v>
      </c>
      <c r="I52" s="11"/>
      <c r="J52" s="11"/>
      <c r="K52" s="11"/>
      <c r="L52" s="11"/>
      <c r="M52" s="11" t="s">
        <v>112</v>
      </c>
    </row>
    <row r="53" spans="1:13" s="5" customFormat="1" ht="11.25">
      <c r="A53" s="11" t="s">
        <v>90</v>
      </c>
      <c r="B53" s="16" t="s">
        <v>178</v>
      </c>
      <c r="C53" s="11">
        <v>1</v>
      </c>
      <c r="D53" s="11">
        <v>4223</v>
      </c>
      <c r="E53" s="13">
        <v>0</v>
      </c>
      <c r="F53" s="13">
        <v>0</v>
      </c>
      <c r="G53" s="13">
        <v>2700</v>
      </c>
      <c r="H53" s="13">
        <f>G53-F53</f>
        <v>2700</v>
      </c>
      <c r="I53" s="11"/>
      <c r="J53" s="11"/>
      <c r="K53" s="11"/>
      <c r="L53" s="11"/>
      <c r="M53" s="11" t="s">
        <v>112</v>
      </c>
    </row>
    <row r="54" spans="1:13" s="5" customFormat="1" ht="11.25">
      <c r="A54" s="82" t="s">
        <v>101</v>
      </c>
      <c r="B54" s="83"/>
      <c r="C54" s="83"/>
      <c r="D54" s="84"/>
      <c r="E54" s="13">
        <f>SUM(E50:E50)</f>
        <v>4000</v>
      </c>
      <c r="F54" s="13">
        <f>SUM(F50:F53)</f>
        <v>6600</v>
      </c>
      <c r="G54" s="13">
        <f>SUM(G50:G53)</f>
        <v>6080</v>
      </c>
      <c r="H54" s="13">
        <f>G54-F54</f>
        <v>-520</v>
      </c>
      <c r="I54" s="11"/>
      <c r="J54" s="11"/>
      <c r="K54" s="11"/>
      <c r="L54" s="11"/>
      <c r="M54" s="11"/>
    </row>
    <row r="55" spans="1:13" ht="12.75">
      <c r="A55" s="76">
        <v>0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8"/>
    </row>
    <row r="56" spans="1:13" ht="12.75">
      <c r="A56" s="11" t="s">
        <v>86</v>
      </c>
      <c r="B56" s="16" t="s">
        <v>164</v>
      </c>
      <c r="C56" s="11">
        <v>1</v>
      </c>
      <c r="D56" s="11">
        <v>4227</v>
      </c>
      <c r="E56" s="13">
        <v>0</v>
      </c>
      <c r="F56" s="13">
        <v>13275</v>
      </c>
      <c r="G56" s="13">
        <v>13275</v>
      </c>
      <c r="H56" s="13">
        <f>G56-F56</f>
        <v>0</v>
      </c>
      <c r="I56" s="11"/>
      <c r="J56" s="11"/>
      <c r="K56" s="11"/>
      <c r="L56" s="11"/>
      <c r="M56" s="11" t="s">
        <v>112</v>
      </c>
    </row>
    <row r="57" spans="1:13" ht="12.75">
      <c r="A57" s="82" t="s">
        <v>101</v>
      </c>
      <c r="B57" s="83"/>
      <c r="C57" s="83"/>
      <c r="D57" s="84"/>
      <c r="E57" s="13">
        <f>SUM(E56:E56)</f>
        <v>0</v>
      </c>
      <c r="F57" s="13">
        <f>SUM(F56:F56)</f>
        <v>13275</v>
      </c>
      <c r="G57" s="13">
        <v>13275</v>
      </c>
      <c r="H57" s="13">
        <f>G57-F57</f>
        <v>0</v>
      </c>
      <c r="I57" s="11"/>
      <c r="J57" s="11"/>
      <c r="K57" s="11"/>
      <c r="L57" s="11"/>
      <c r="M57" s="11"/>
    </row>
    <row r="58" spans="1:13" ht="12.75">
      <c r="A58" s="76" t="s">
        <v>177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8"/>
    </row>
    <row r="59" spans="1:13" ht="12.75">
      <c r="A59" s="11" t="s">
        <v>86</v>
      </c>
      <c r="B59" s="16" t="s">
        <v>176</v>
      </c>
      <c r="C59" s="11">
        <v>3</v>
      </c>
      <c r="D59" s="11">
        <v>4221</v>
      </c>
      <c r="E59" s="13">
        <v>0</v>
      </c>
      <c r="F59" s="13">
        <v>0</v>
      </c>
      <c r="G59" s="13">
        <v>12295</v>
      </c>
      <c r="H59" s="13">
        <f>G59-F59</f>
        <v>12295</v>
      </c>
      <c r="I59" s="11"/>
      <c r="J59" s="11"/>
      <c r="K59" s="11"/>
      <c r="L59" s="11"/>
      <c r="M59" s="11" t="s">
        <v>112</v>
      </c>
    </row>
    <row r="60" spans="1:13" ht="12.75">
      <c r="A60" s="11" t="s">
        <v>87</v>
      </c>
      <c r="B60" s="16" t="s">
        <v>153</v>
      </c>
      <c r="C60" s="11">
        <v>3</v>
      </c>
      <c r="D60" s="50">
        <v>4221</v>
      </c>
      <c r="E60" s="13">
        <v>0</v>
      </c>
      <c r="F60" s="13">
        <v>0</v>
      </c>
      <c r="G60" s="13">
        <v>3237</v>
      </c>
      <c r="H60" s="13">
        <f>G60-F60</f>
        <v>3237</v>
      </c>
      <c r="I60" s="11"/>
      <c r="J60" s="11"/>
      <c r="K60" s="11"/>
      <c r="L60" s="11"/>
      <c r="M60" s="11" t="s">
        <v>112</v>
      </c>
    </row>
    <row r="61" spans="1:13" ht="22.5">
      <c r="A61" s="11" t="s">
        <v>88</v>
      </c>
      <c r="B61" s="16" t="s">
        <v>142</v>
      </c>
      <c r="C61" s="11">
        <v>2</v>
      </c>
      <c r="D61" s="50">
        <v>4221</v>
      </c>
      <c r="E61" s="13">
        <v>0</v>
      </c>
      <c r="F61" s="13">
        <v>0</v>
      </c>
      <c r="G61" s="13">
        <v>5798</v>
      </c>
      <c r="H61" s="13">
        <f>G61-F61</f>
        <v>5798</v>
      </c>
      <c r="I61" s="11"/>
      <c r="J61" s="11"/>
      <c r="K61" s="11"/>
      <c r="L61" s="11"/>
      <c r="M61" s="11" t="s">
        <v>112</v>
      </c>
    </row>
    <row r="62" spans="1:13" ht="12.75">
      <c r="A62" s="82" t="s">
        <v>101</v>
      </c>
      <c r="B62" s="83"/>
      <c r="C62" s="83"/>
      <c r="D62" s="84"/>
      <c r="E62" s="13">
        <f>SUM(E59:E59)</f>
        <v>0</v>
      </c>
      <c r="F62" s="13">
        <f>SUM(F59:F59)</f>
        <v>0</v>
      </c>
      <c r="G62" s="13">
        <f>SUM(G59:G61)</f>
        <v>21330</v>
      </c>
      <c r="H62" s="13">
        <f>G62-F62</f>
        <v>21330</v>
      </c>
      <c r="I62" s="11"/>
      <c r="J62" s="11"/>
      <c r="K62" s="11"/>
      <c r="L62" s="11"/>
      <c r="M62" s="11"/>
    </row>
  </sheetData>
  <sheetProtection/>
  <mergeCells count="20">
    <mergeCell ref="A48:D48"/>
    <mergeCell ref="A14:D14"/>
    <mergeCell ref="A43:M43"/>
    <mergeCell ref="A58:M58"/>
    <mergeCell ref="A62:D62"/>
    <mergeCell ref="A55:M55"/>
    <mergeCell ref="A57:D57"/>
    <mergeCell ref="A29:M29"/>
    <mergeCell ref="A39:D39"/>
    <mergeCell ref="A54:D54"/>
    <mergeCell ref="L3:M3"/>
    <mergeCell ref="A5:M5"/>
    <mergeCell ref="A49:M49"/>
    <mergeCell ref="A4:M4"/>
    <mergeCell ref="A15:M15"/>
    <mergeCell ref="A42:D42"/>
    <mergeCell ref="A45:D45"/>
    <mergeCell ref="A28:D28"/>
    <mergeCell ref="A40:M40"/>
    <mergeCell ref="A46:M46"/>
  </mergeCells>
  <printOptions/>
  <pageMargins left="0.15748031496062992" right="0.15748031496062992" top="0.984251968503937" bottom="0.984251968503937" header="0.5118110236220472" footer="0.31496062992125984"/>
  <pageSetup horizontalDpi="600" verticalDpi="600" orientation="landscape" paperSize="9" r:id="rId1"/>
  <headerFooter alignWithMargins="0">
    <oddHeader>&amp;CStranica &amp;P&amp;R&amp;F</oddHeader>
    <oddFooter>&amp;LZAVOD ZA JAVNO ZDRAVSTVO SVETI ROK VPŽ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0"/>
  <sheetViews>
    <sheetView workbookViewId="0" topLeftCell="A1">
      <selection activeCell="G1" sqref="G1"/>
    </sheetView>
  </sheetViews>
  <sheetFormatPr defaultColWidth="9.140625" defaultRowHeight="12.75"/>
  <cols>
    <col min="1" max="1" width="4.8515625" style="0" customWidth="1"/>
    <col min="2" max="2" width="8.140625" style="0" customWidth="1"/>
    <col min="3" max="3" width="24.140625" style="0" customWidth="1"/>
    <col min="4" max="4" width="7.28125" style="0" customWidth="1"/>
    <col min="5" max="5" width="11.57421875" style="0" customWidth="1"/>
    <col min="6" max="7" width="12.00390625" style="0" customWidth="1"/>
    <col min="8" max="8" width="10.8515625" style="0" customWidth="1"/>
    <col min="9" max="10" width="13.00390625" style="0" customWidth="1"/>
    <col min="11" max="11" width="7.7109375" style="0" customWidth="1"/>
    <col min="12" max="12" width="12.140625" style="0" customWidth="1"/>
    <col min="13" max="13" width="10.421875" style="0" customWidth="1"/>
  </cols>
  <sheetData>
    <row r="1" spans="1:13" s="2" customFormat="1" ht="69.75" customHeight="1">
      <c r="A1" s="3" t="s">
        <v>0</v>
      </c>
      <c r="B1" s="3" t="s">
        <v>83</v>
      </c>
      <c r="C1" s="3" t="s">
        <v>1</v>
      </c>
      <c r="D1" s="3" t="s">
        <v>84</v>
      </c>
      <c r="E1" s="3" t="s">
        <v>150</v>
      </c>
      <c r="F1" s="3" t="s">
        <v>151</v>
      </c>
      <c r="G1" s="3" t="s">
        <v>193</v>
      </c>
      <c r="H1" s="3" t="s">
        <v>165</v>
      </c>
      <c r="I1" s="3" t="s">
        <v>2</v>
      </c>
      <c r="J1" s="3" t="s">
        <v>81</v>
      </c>
      <c r="K1" s="3" t="s">
        <v>3</v>
      </c>
      <c r="L1" s="3" t="s">
        <v>4</v>
      </c>
      <c r="M1" s="4" t="s">
        <v>82</v>
      </c>
    </row>
    <row r="2" spans="1:13" s="2" customFormat="1" ht="12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/>
      <c r="H2" s="7">
        <v>7</v>
      </c>
      <c r="I2" s="7">
        <v>8</v>
      </c>
      <c r="J2" s="7">
        <v>9</v>
      </c>
      <c r="K2" s="7">
        <v>10</v>
      </c>
      <c r="L2" s="7">
        <v>11</v>
      </c>
      <c r="M2" s="8">
        <v>12</v>
      </c>
    </row>
    <row r="3" spans="1:14" ht="12.75">
      <c r="A3" s="88" t="s">
        <v>85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  <c r="M3" s="17"/>
      <c r="N3" s="1"/>
    </row>
    <row r="4" spans="1:14" ht="45">
      <c r="A4" s="18">
        <v>1</v>
      </c>
      <c r="B4" s="27" t="s">
        <v>166</v>
      </c>
      <c r="C4" s="27" t="s">
        <v>167</v>
      </c>
      <c r="D4" s="23">
        <v>32221</v>
      </c>
      <c r="E4" s="20">
        <v>0</v>
      </c>
      <c r="F4" s="20">
        <v>4500000</v>
      </c>
      <c r="G4" s="20">
        <v>4500000</v>
      </c>
      <c r="H4" s="20">
        <f>SUM(G4-F4)</f>
        <v>0</v>
      </c>
      <c r="I4" s="27" t="s">
        <v>145</v>
      </c>
      <c r="J4" s="27" t="s">
        <v>159</v>
      </c>
      <c r="K4" s="19" t="s">
        <v>160</v>
      </c>
      <c r="L4" s="19" t="s">
        <v>168</v>
      </c>
      <c r="M4" s="6"/>
      <c r="N4" s="1"/>
    </row>
    <row r="5" spans="1:14" ht="45">
      <c r="A5" s="66">
        <v>2</v>
      </c>
      <c r="B5" s="67" t="s">
        <v>173</v>
      </c>
      <c r="C5" s="27" t="s">
        <v>167</v>
      </c>
      <c r="D5" s="23">
        <v>32221</v>
      </c>
      <c r="E5" s="20">
        <v>0</v>
      </c>
      <c r="F5" s="20">
        <v>0</v>
      </c>
      <c r="G5" s="20">
        <v>9000000</v>
      </c>
      <c r="H5" s="20">
        <v>9000000</v>
      </c>
      <c r="I5" s="27" t="s">
        <v>145</v>
      </c>
      <c r="J5" s="27" t="s">
        <v>159</v>
      </c>
      <c r="K5" s="19" t="s">
        <v>174</v>
      </c>
      <c r="L5" s="19" t="s">
        <v>168</v>
      </c>
      <c r="M5" s="6"/>
      <c r="N5" s="1"/>
    </row>
    <row r="6" spans="1:13" ht="12.75">
      <c r="A6" s="103" t="s">
        <v>170</v>
      </c>
      <c r="B6" s="104"/>
      <c r="C6" s="105"/>
      <c r="D6" s="62"/>
      <c r="E6" s="63">
        <f>SUM(E4)</f>
        <v>0</v>
      </c>
      <c r="F6" s="63">
        <f>SUM(F4)</f>
        <v>4500000</v>
      </c>
      <c r="G6" s="63">
        <f>SUM(G4:G5)</f>
        <v>13500000</v>
      </c>
      <c r="H6" s="63">
        <f>SUM(H4:H5)</f>
        <v>9000000</v>
      </c>
      <c r="I6" s="62"/>
      <c r="J6" s="62"/>
      <c r="K6" s="62"/>
      <c r="L6" s="62"/>
      <c r="M6" s="62"/>
    </row>
    <row r="7" spans="1:13" ht="12.75">
      <c r="A7" s="43" t="s">
        <v>102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91"/>
      <c r="M7" s="92"/>
    </row>
    <row r="8" spans="1:13" ht="12.75">
      <c r="A8" s="79" t="s">
        <v>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92"/>
    </row>
    <row r="9" spans="1:13" ht="33.75">
      <c r="A9" s="52">
        <v>1</v>
      </c>
      <c r="B9" s="52" t="s">
        <v>143</v>
      </c>
      <c r="C9" s="53" t="s">
        <v>144</v>
      </c>
      <c r="D9" s="23">
        <v>32221</v>
      </c>
      <c r="E9" s="20">
        <v>940000</v>
      </c>
      <c r="F9" s="20">
        <v>940000</v>
      </c>
      <c r="G9" s="20">
        <v>940000</v>
      </c>
      <c r="H9" s="20">
        <f>SUM(F9-E9)</f>
        <v>0</v>
      </c>
      <c r="I9" s="27" t="s">
        <v>145</v>
      </c>
      <c r="J9" s="19" t="s">
        <v>146</v>
      </c>
      <c r="K9" s="19" t="s">
        <v>147</v>
      </c>
      <c r="L9" s="27" t="s">
        <v>148</v>
      </c>
      <c r="M9" s="6"/>
    </row>
    <row r="10" spans="1:13" ht="12.75">
      <c r="A10" s="79" t="s">
        <v>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92"/>
    </row>
    <row r="11" spans="1:13" ht="12.75">
      <c r="A11" s="18">
        <v>1</v>
      </c>
      <c r="B11" s="19"/>
      <c r="C11" s="19" t="s">
        <v>127</v>
      </c>
      <c r="D11" s="19"/>
      <c r="E11" s="21"/>
      <c r="F11" s="21"/>
      <c r="G11" s="21"/>
      <c r="H11" s="21"/>
      <c r="I11" s="19"/>
      <c r="J11" s="19"/>
      <c r="K11" s="19"/>
      <c r="L11" s="19"/>
      <c r="M11" s="6"/>
    </row>
    <row r="12" spans="1:13" ht="12.75">
      <c r="A12" s="103" t="s">
        <v>171</v>
      </c>
      <c r="B12" s="104"/>
      <c r="C12" s="105"/>
      <c r="D12" s="64"/>
      <c r="E12" s="65">
        <f>SUM(E9+E11)</f>
        <v>940000</v>
      </c>
      <c r="F12" s="65">
        <f>SUM(F9+F11)</f>
        <v>940000</v>
      </c>
      <c r="G12" s="65">
        <v>940000</v>
      </c>
      <c r="H12" s="65">
        <f>SUM(H9+H11)</f>
        <v>0</v>
      </c>
      <c r="I12" s="64"/>
      <c r="J12" s="64"/>
      <c r="K12" s="64"/>
      <c r="L12" s="64"/>
      <c r="M12" s="64"/>
    </row>
    <row r="13" spans="1:13" ht="12.75">
      <c r="A13" s="9" t="s">
        <v>118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74"/>
      <c r="M13" s="75"/>
    </row>
    <row r="14" spans="1:13" ht="12.75">
      <c r="A14" s="99" t="s">
        <v>5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1"/>
    </row>
    <row r="15" spans="1:13" s="1" customFormat="1" ht="12.75">
      <c r="A15" s="93" t="s">
        <v>9</v>
      </c>
      <c r="B15" s="93"/>
      <c r="C15" s="93"/>
      <c r="D15" s="45">
        <v>322110</v>
      </c>
      <c r="E15" s="46">
        <f>SUM(E16:E21)</f>
        <v>50000</v>
      </c>
      <c r="F15" s="46">
        <f>SUM(F16:F21)</f>
        <v>50000</v>
      </c>
      <c r="G15" s="46">
        <f>SUM(G16:G21)</f>
        <v>45000</v>
      </c>
      <c r="H15" s="46">
        <f>SUM(H16:H21)</f>
        <v>-5000</v>
      </c>
      <c r="I15" s="45"/>
      <c r="J15" s="45"/>
      <c r="K15" s="45"/>
      <c r="L15" s="45"/>
      <c r="M15" s="47"/>
    </row>
    <row r="16" spans="1:13" ht="12.75">
      <c r="A16" s="57">
        <v>1</v>
      </c>
      <c r="B16" s="58"/>
      <c r="C16" s="58" t="s">
        <v>20</v>
      </c>
      <c r="D16" s="59">
        <v>11001</v>
      </c>
      <c r="E16" s="60">
        <v>10000</v>
      </c>
      <c r="F16" s="60">
        <v>10000</v>
      </c>
      <c r="G16" s="60">
        <v>10000</v>
      </c>
      <c r="H16" s="60">
        <f aca="true" t="shared" si="0" ref="H16:H21">G16-F16</f>
        <v>0</v>
      </c>
      <c r="I16" s="58"/>
      <c r="J16" s="58"/>
      <c r="K16" s="58"/>
      <c r="L16" s="58"/>
      <c r="M16" s="61" t="s">
        <v>113</v>
      </c>
    </row>
    <row r="17" spans="1:13" ht="12.75">
      <c r="A17" s="18">
        <v>2</v>
      </c>
      <c r="B17" s="19"/>
      <c r="C17" s="19" t="s">
        <v>21</v>
      </c>
      <c r="D17" s="23">
        <v>11002</v>
      </c>
      <c r="E17" s="34">
        <v>12000</v>
      </c>
      <c r="F17" s="34">
        <v>12000</v>
      </c>
      <c r="G17" s="60">
        <v>12000</v>
      </c>
      <c r="H17" s="60">
        <f t="shared" si="0"/>
        <v>0</v>
      </c>
      <c r="I17" s="19"/>
      <c r="J17" s="19"/>
      <c r="K17" s="19"/>
      <c r="L17" s="19"/>
      <c r="M17" s="6" t="s">
        <v>113</v>
      </c>
    </row>
    <row r="18" spans="1:13" ht="12.75">
      <c r="A18" s="18">
        <v>3</v>
      </c>
      <c r="B18" s="19"/>
      <c r="C18" s="19" t="s">
        <v>22</v>
      </c>
      <c r="D18" s="23">
        <v>11003</v>
      </c>
      <c r="E18" s="34">
        <v>20000</v>
      </c>
      <c r="F18" s="34">
        <v>20000</v>
      </c>
      <c r="G18" s="60">
        <v>15000</v>
      </c>
      <c r="H18" s="60">
        <f t="shared" si="0"/>
        <v>-5000</v>
      </c>
      <c r="I18" s="19"/>
      <c r="J18" s="19"/>
      <c r="K18" s="19"/>
      <c r="L18" s="19"/>
      <c r="M18" s="6" t="s">
        <v>113</v>
      </c>
    </row>
    <row r="19" spans="1:13" ht="12.75">
      <c r="A19" s="18">
        <v>4</v>
      </c>
      <c r="B19" s="19"/>
      <c r="C19" s="19" t="s">
        <v>23</v>
      </c>
      <c r="D19" s="23">
        <v>11004</v>
      </c>
      <c r="E19" s="34">
        <v>2000</v>
      </c>
      <c r="F19" s="34">
        <v>2000</v>
      </c>
      <c r="G19" s="60">
        <v>2000</v>
      </c>
      <c r="H19" s="60">
        <f t="shared" si="0"/>
        <v>0</v>
      </c>
      <c r="I19" s="19"/>
      <c r="J19" s="19"/>
      <c r="K19" s="19"/>
      <c r="L19" s="19"/>
      <c r="M19" s="6" t="s">
        <v>113</v>
      </c>
    </row>
    <row r="20" spans="1:13" ht="12.75">
      <c r="A20" s="24">
        <v>5</v>
      </c>
      <c r="B20" s="19"/>
      <c r="C20" s="25" t="s">
        <v>24</v>
      </c>
      <c r="D20" s="26">
        <v>11005</v>
      </c>
      <c r="E20" s="34">
        <v>5000</v>
      </c>
      <c r="F20" s="34">
        <v>5000</v>
      </c>
      <c r="G20" s="60">
        <v>5000</v>
      </c>
      <c r="H20" s="60">
        <f t="shared" si="0"/>
        <v>0</v>
      </c>
      <c r="I20" s="19"/>
      <c r="J20" s="19"/>
      <c r="K20" s="19"/>
      <c r="L20" s="19"/>
      <c r="M20" s="6" t="s">
        <v>113</v>
      </c>
    </row>
    <row r="21" spans="1:13" ht="12.75">
      <c r="A21" s="24">
        <v>6</v>
      </c>
      <c r="B21" s="19"/>
      <c r="C21" s="25" t="s">
        <v>114</v>
      </c>
      <c r="D21" s="26">
        <v>32212</v>
      </c>
      <c r="E21" s="34">
        <v>1000</v>
      </c>
      <c r="F21" s="34">
        <v>1000</v>
      </c>
      <c r="G21" s="60">
        <v>1000</v>
      </c>
      <c r="H21" s="60">
        <f t="shared" si="0"/>
        <v>0</v>
      </c>
      <c r="I21" s="19"/>
      <c r="J21" s="19"/>
      <c r="K21" s="19"/>
      <c r="L21" s="19"/>
      <c r="M21" s="6" t="s">
        <v>113</v>
      </c>
    </row>
    <row r="22" spans="1:13" ht="12.75">
      <c r="A22" s="93" t="s">
        <v>10</v>
      </c>
      <c r="B22" s="93"/>
      <c r="C22" s="93"/>
      <c r="D22" s="45">
        <v>322140</v>
      </c>
      <c r="E22" s="46">
        <f>SUM(E23)</f>
        <v>15000</v>
      </c>
      <c r="F22" s="46">
        <f>SUM(F23)</f>
        <v>15000</v>
      </c>
      <c r="G22" s="46">
        <f>SUM(G23)</f>
        <v>15000</v>
      </c>
      <c r="H22" s="46">
        <f>SUM(H23)</f>
        <v>0</v>
      </c>
      <c r="I22" s="48"/>
      <c r="J22" s="48"/>
      <c r="K22" s="48"/>
      <c r="L22" s="48"/>
      <c r="M22" s="47"/>
    </row>
    <row r="23" spans="1:13" ht="12.75">
      <c r="A23" s="18">
        <v>1</v>
      </c>
      <c r="B23" s="19"/>
      <c r="C23" s="19" t="s">
        <v>25</v>
      </c>
      <c r="D23" s="23">
        <v>32214</v>
      </c>
      <c r="E23" s="34">
        <v>15000</v>
      </c>
      <c r="F23" s="34">
        <v>15000</v>
      </c>
      <c r="G23" s="34">
        <v>15000</v>
      </c>
      <c r="H23" s="34">
        <f>G23-F23</f>
        <v>0</v>
      </c>
      <c r="I23" s="19"/>
      <c r="J23" s="19"/>
      <c r="K23" s="19"/>
      <c r="L23" s="19"/>
      <c r="M23" s="6" t="s">
        <v>113</v>
      </c>
    </row>
    <row r="24" spans="1:13" ht="12.75">
      <c r="A24" s="93" t="s">
        <v>11</v>
      </c>
      <c r="B24" s="93"/>
      <c r="C24" s="93"/>
      <c r="D24" s="45">
        <v>322160</v>
      </c>
      <c r="E24" s="46">
        <f>SUM(E25)</f>
        <v>25000</v>
      </c>
      <c r="F24" s="46">
        <f>SUM(F25)</f>
        <v>25000</v>
      </c>
      <c r="G24" s="46">
        <f>SUM(G25)</f>
        <v>25000</v>
      </c>
      <c r="H24" s="46">
        <f>SUM(H25)</f>
        <v>0</v>
      </c>
      <c r="I24" s="48"/>
      <c r="J24" s="48"/>
      <c r="K24" s="48"/>
      <c r="L24" s="48"/>
      <c r="M24" s="47"/>
    </row>
    <row r="25" spans="1:13" ht="12.75">
      <c r="A25" s="18">
        <v>1</v>
      </c>
      <c r="B25" s="15"/>
      <c r="C25" s="19" t="s">
        <v>26</v>
      </c>
      <c r="D25" s="23">
        <v>32216</v>
      </c>
      <c r="E25" s="34">
        <v>25000</v>
      </c>
      <c r="F25" s="34">
        <v>25000</v>
      </c>
      <c r="G25" s="34">
        <v>25000</v>
      </c>
      <c r="H25" s="34">
        <f>SUM(F25-E25)</f>
        <v>0</v>
      </c>
      <c r="I25" s="19"/>
      <c r="J25" s="19"/>
      <c r="K25" s="19"/>
      <c r="L25" s="19"/>
      <c r="M25" s="6" t="s">
        <v>113</v>
      </c>
    </row>
    <row r="26" spans="1:13" ht="12.75">
      <c r="A26" s="93" t="s">
        <v>12</v>
      </c>
      <c r="B26" s="93"/>
      <c r="C26" s="93"/>
      <c r="D26" s="45">
        <v>322190</v>
      </c>
      <c r="E26" s="46">
        <f>SUM(E27)</f>
        <v>5000</v>
      </c>
      <c r="F26" s="46">
        <f>SUM(F27)</f>
        <v>5000</v>
      </c>
      <c r="G26" s="46">
        <f>SUM(G27)</f>
        <v>5000</v>
      </c>
      <c r="H26" s="46">
        <f>SUM(H27)</f>
        <v>0</v>
      </c>
      <c r="I26" s="48"/>
      <c r="J26" s="48"/>
      <c r="K26" s="48"/>
      <c r="L26" s="48"/>
      <c r="M26" s="47"/>
    </row>
    <row r="27" spans="1:13" ht="12.75">
      <c r="A27" s="18">
        <v>1</v>
      </c>
      <c r="B27" s="19"/>
      <c r="C27" s="19" t="s">
        <v>27</v>
      </c>
      <c r="D27" s="23">
        <v>32219</v>
      </c>
      <c r="E27" s="34">
        <v>5000</v>
      </c>
      <c r="F27" s="34">
        <v>5000</v>
      </c>
      <c r="G27" s="34">
        <v>5000</v>
      </c>
      <c r="H27" s="34">
        <f>SUM(F27-E27)</f>
        <v>0</v>
      </c>
      <c r="I27" s="19"/>
      <c r="J27" s="19"/>
      <c r="K27" s="19"/>
      <c r="L27" s="19"/>
      <c r="M27" s="6" t="s">
        <v>113</v>
      </c>
    </row>
    <row r="28" spans="1:13" ht="12.75">
      <c r="A28" s="93" t="s">
        <v>28</v>
      </c>
      <c r="B28" s="93"/>
      <c r="C28" s="93"/>
      <c r="D28" s="45">
        <v>322710</v>
      </c>
      <c r="E28" s="46">
        <f>SUM(E29)</f>
        <v>30000</v>
      </c>
      <c r="F28" s="46">
        <f>SUM(F29)</f>
        <v>15000</v>
      </c>
      <c r="G28" s="46">
        <f>SUM(G29)</f>
        <v>0</v>
      </c>
      <c r="H28" s="46">
        <f>SUM(H29)</f>
        <v>-15000</v>
      </c>
      <c r="I28" s="48"/>
      <c r="J28" s="48"/>
      <c r="K28" s="48"/>
      <c r="L28" s="48"/>
      <c r="M28" s="47"/>
    </row>
    <row r="29" spans="1:13" ht="22.5">
      <c r="A29" s="18">
        <v>1</v>
      </c>
      <c r="B29" s="19"/>
      <c r="C29" s="27" t="s">
        <v>28</v>
      </c>
      <c r="D29" s="28">
        <v>32271</v>
      </c>
      <c r="E29" s="34">
        <v>30000</v>
      </c>
      <c r="F29" s="34">
        <v>15000</v>
      </c>
      <c r="G29" s="34">
        <v>0</v>
      </c>
      <c r="H29" s="34">
        <f>SUM(F29-E29)</f>
        <v>-15000</v>
      </c>
      <c r="I29" s="19"/>
      <c r="J29" s="19"/>
      <c r="K29" s="19"/>
      <c r="L29" s="19"/>
      <c r="M29" s="6" t="s">
        <v>113</v>
      </c>
    </row>
    <row r="30" spans="1:13" ht="12.75">
      <c r="A30" s="93" t="s">
        <v>13</v>
      </c>
      <c r="B30" s="93"/>
      <c r="C30" s="93"/>
      <c r="D30" s="45">
        <v>322210</v>
      </c>
      <c r="E30" s="46">
        <f>SUM(E31:E48)</f>
        <v>627000</v>
      </c>
      <c r="F30" s="46">
        <f>SUM(F31:F48)</f>
        <v>627000</v>
      </c>
      <c r="G30" s="46">
        <f>SUM(G31:G48)</f>
        <v>680350</v>
      </c>
      <c r="H30" s="46">
        <f>SUM(H31:H48)</f>
        <v>53350</v>
      </c>
      <c r="I30" s="48"/>
      <c r="J30" s="48"/>
      <c r="K30" s="48"/>
      <c r="L30" s="48"/>
      <c r="M30" s="47"/>
    </row>
    <row r="31" spans="1:13" ht="12.75">
      <c r="A31" s="18">
        <v>1</v>
      </c>
      <c r="B31" s="15"/>
      <c r="C31" s="19" t="s">
        <v>29</v>
      </c>
      <c r="D31" s="23">
        <v>21001</v>
      </c>
      <c r="E31" s="34">
        <v>45000</v>
      </c>
      <c r="F31" s="34">
        <v>45000</v>
      </c>
      <c r="G31" s="34">
        <v>60000</v>
      </c>
      <c r="H31" s="34">
        <f>SUM(G31-F31)</f>
        <v>15000</v>
      </c>
      <c r="I31" s="19"/>
      <c r="J31" s="19"/>
      <c r="K31" s="19"/>
      <c r="L31" s="19"/>
      <c r="M31" s="6" t="s">
        <v>113</v>
      </c>
    </row>
    <row r="32" spans="1:13" ht="12.75">
      <c r="A32" s="18">
        <v>2</v>
      </c>
      <c r="B32" s="15"/>
      <c r="C32" s="19" t="s">
        <v>30</v>
      </c>
      <c r="D32" s="23">
        <v>21003</v>
      </c>
      <c r="E32" s="34">
        <v>20000</v>
      </c>
      <c r="F32" s="34">
        <v>20000</v>
      </c>
      <c r="G32" s="34">
        <v>25350</v>
      </c>
      <c r="H32" s="34">
        <f aca="true" t="shared" si="1" ref="H32:H48">SUM(G32-F32)</f>
        <v>5350</v>
      </c>
      <c r="I32" s="19"/>
      <c r="J32" s="19"/>
      <c r="K32" s="19"/>
      <c r="L32" s="19"/>
      <c r="M32" s="6" t="s">
        <v>113</v>
      </c>
    </row>
    <row r="33" spans="1:13" ht="12.75">
      <c r="A33" s="18">
        <v>3</v>
      </c>
      <c r="B33" s="15"/>
      <c r="C33" s="19" t="s">
        <v>31</v>
      </c>
      <c r="D33" s="23">
        <v>21004</v>
      </c>
      <c r="E33" s="34">
        <v>80000</v>
      </c>
      <c r="F33" s="34">
        <v>80000</v>
      </c>
      <c r="G33" s="34">
        <v>80000</v>
      </c>
      <c r="H33" s="34">
        <f t="shared" si="1"/>
        <v>0</v>
      </c>
      <c r="I33" s="19"/>
      <c r="J33" s="19"/>
      <c r="K33" s="19"/>
      <c r="L33" s="19"/>
      <c r="M33" s="6" t="s">
        <v>113</v>
      </c>
    </row>
    <row r="34" spans="1:13" ht="12.75">
      <c r="A34" s="18">
        <v>4</v>
      </c>
      <c r="B34" s="15"/>
      <c r="C34" s="19" t="s">
        <v>32</v>
      </c>
      <c r="D34" s="23">
        <v>21005</v>
      </c>
      <c r="E34" s="34">
        <v>2000</v>
      </c>
      <c r="F34" s="34">
        <v>2000</v>
      </c>
      <c r="G34" s="34">
        <v>2000</v>
      </c>
      <c r="H34" s="34">
        <f t="shared" si="1"/>
        <v>0</v>
      </c>
      <c r="I34" s="19"/>
      <c r="J34" s="19"/>
      <c r="K34" s="19"/>
      <c r="L34" s="19"/>
      <c r="M34" s="6" t="s">
        <v>113</v>
      </c>
    </row>
    <row r="35" spans="1:13" ht="12.75">
      <c r="A35" s="18">
        <v>5</v>
      </c>
      <c r="B35" s="15"/>
      <c r="C35" s="19" t="s">
        <v>33</v>
      </c>
      <c r="D35" s="23">
        <v>21006</v>
      </c>
      <c r="E35" s="34">
        <v>10000</v>
      </c>
      <c r="F35" s="34">
        <v>10000</v>
      </c>
      <c r="G35" s="34">
        <v>10000</v>
      </c>
      <c r="H35" s="34">
        <f t="shared" si="1"/>
        <v>0</v>
      </c>
      <c r="I35" s="19"/>
      <c r="J35" s="19"/>
      <c r="K35" s="19"/>
      <c r="L35" s="19"/>
      <c r="M35" s="6" t="s">
        <v>113</v>
      </c>
    </row>
    <row r="36" spans="1:13" ht="12.75">
      <c r="A36" s="18">
        <v>6</v>
      </c>
      <c r="B36" s="15"/>
      <c r="C36" s="19" t="s">
        <v>34</v>
      </c>
      <c r="D36" s="23">
        <v>21007</v>
      </c>
      <c r="E36" s="34">
        <v>12000</v>
      </c>
      <c r="F36" s="34">
        <v>12000</v>
      </c>
      <c r="G36" s="34">
        <v>12000</v>
      </c>
      <c r="H36" s="34">
        <f t="shared" si="1"/>
        <v>0</v>
      </c>
      <c r="I36" s="19"/>
      <c r="J36" s="19"/>
      <c r="K36" s="19"/>
      <c r="L36" s="19"/>
      <c r="M36" s="6" t="s">
        <v>113</v>
      </c>
    </row>
    <row r="37" spans="1:13" ht="12.75">
      <c r="A37" s="18">
        <v>7</v>
      </c>
      <c r="B37" s="15"/>
      <c r="C37" s="19" t="s">
        <v>35</v>
      </c>
      <c r="D37" s="23">
        <v>21008</v>
      </c>
      <c r="E37" s="34">
        <v>15000</v>
      </c>
      <c r="F37" s="34">
        <v>15000</v>
      </c>
      <c r="G37" s="34">
        <v>20000</v>
      </c>
      <c r="H37" s="34">
        <f t="shared" si="1"/>
        <v>5000</v>
      </c>
      <c r="I37" s="19"/>
      <c r="J37" s="19"/>
      <c r="K37" s="19"/>
      <c r="L37" s="19"/>
      <c r="M37" s="6" t="s">
        <v>113</v>
      </c>
    </row>
    <row r="38" spans="1:13" ht="12.75">
      <c r="A38" s="18">
        <v>8</v>
      </c>
      <c r="B38" s="15"/>
      <c r="C38" s="19" t="s">
        <v>36</v>
      </c>
      <c r="D38" s="23">
        <v>21009</v>
      </c>
      <c r="E38" s="34">
        <v>5000</v>
      </c>
      <c r="F38" s="34">
        <v>5000</v>
      </c>
      <c r="G38" s="34">
        <v>0</v>
      </c>
      <c r="H38" s="34">
        <f t="shared" si="1"/>
        <v>-5000</v>
      </c>
      <c r="I38" s="19"/>
      <c r="J38" s="19"/>
      <c r="K38" s="19"/>
      <c r="L38" s="19"/>
      <c r="M38" s="6" t="s">
        <v>113</v>
      </c>
    </row>
    <row r="39" spans="1:13" ht="22.5">
      <c r="A39" s="18">
        <v>9</v>
      </c>
      <c r="B39" s="15"/>
      <c r="C39" s="27" t="s">
        <v>37</v>
      </c>
      <c r="D39" s="23">
        <v>21011</v>
      </c>
      <c r="E39" s="34">
        <v>30000</v>
      </c>
      <c r="F39" s="34">
        <v>30000</v>
      </c>
      <c r="G39" s="34">
        <v>40000</v>
      </c>
      <c r="H39" s="34">
        <f t="shared" si="1"/>
        <v>10000</v>
      </c>
      <c r="I39" s="19"/>
      <c r="J39" s="19"/>
      <c r="K39" s="19"/>
      <c r="L39" s="19"/>
      <c r="M39" s="6" t="s">
        <v>113</v>
      </c>
    </row>
    <row r="40" spans="1:13" ht="12.75">
      <c r="A40" s="18">
        <v>10</v>
      </c>
      <c r="B40" s="15"/>
      <c r="C40" s="19" t="s">
        <v>38</v>
      </c>
      <c r="D40" s="23">
        <v>21024</v>
      </c>
      <c r="E40" s="34">
        <v>30000</v>
      </c>
      <c r="F40" s="34">
        <v>30000</v>
      </c>
      <c r="G40" s="34">
        <v>30000</v>
      </c>
      <c r="H40" s="34">
        <f t="shared" si="1"/>
        <v>0</v>
      </c>
      <c r="I40" s="19"/>
      <c r="J40" s="19"/>
      <c r="K40" s="19"/>
      <c r="L40" s="19"/>
      <c r="M40" s="6" t="s">
        <v>113</v>
      </c>
    </row>
    <row r="41" spans="1:13" ht="12.75">
      <c r="A41" s="18">
        <v>11</v>
      </c>
      <c r="B41" s="15"/>
      <c r="C41" s="19" t="s">
        <v>39</v>
      </c>
      <c r="D41" s="23">
        <v>21013</v>
      </c>
      <c r="E41" s="34">
        <v>2000</v>
      </c>
      <c r="F41" s="34">
        <v>2000</v>
      </c>
      <c r="G41" s="34">
        <v>4000</v>
      </c>
      <c r="H41" s="34">
        <f t="shared" si="1"/>
        <v>2000</v>
      </c>
      <c r="I41" s="19"/>
      <c r="J41" s="19"/>
      <c r="K41" s="19"/>
      <c r="L41" s="19"/>
      <c r="M41" s="6" t="s">
        <v>113</v>
      </c>
    </row>
    <row r="42" spans="1:13" ht="12.75">
      <c r="A42" s="18">
        <v>12</v>
      </c>
      <c r="B42" s="15"/>
      <c r="C42" s="19" t="s">
        <v>40</v>
      </c>
      <c r="D42" s="23">
        <v>21014</v>
      </c>
      <c r="E42" s="34">
        <v>3000</v>
      </c>
      <c r="F42" s="34">
        <v>3000</v>
      </c>
      <c r="G42" s="34">
        <v>5000</v>
      </c>
      <c r="H42" s="34">
        <f t="shared" si="1"/>
        <v>2000</v>
      </c>
      <c r="I42" s="19"/>
      <c r="J42" s="19"/>
      <c r="K42" s="19"/>
      <c r="L42" s="19"/>
      <c r="M42" s="6" t="s">
        <v>113</v>
      </c>
    </row>
    <row r="43" spans="1:13" ht="12.75">
      <c r="A43" s="18">
        <v>13</v>
      </c>
      <c r="B43" s="15"/>
      <c r="C43" s="19" t="s">
        <v>41</v>
      </c>
      <c r="D43" s="23">
        <v>21016</v>
      </c>
      <c r="E43" s="34">
        <v>3000</v>
      </c>
      <c r="F43" s="34">
        <v>3000</v>
      </c>
      <c r="G43" s="34">
        <v>2000</v>
      </c>
      <c r="H43" s="34">
        <f t="shared" si="1"/>
        <v>-1000</v>
      </c>
      <c r="I43" s="19"/>
      <c r="J43" s="19"/>
      <c r="K43" s="19"/>
      <c r="L43" s="19"/>
      <c r="M43" s="6" t="s">
        <v>113</v>
      </c>
    </row>
    <row r="44" spans="1:13" ht="12.75">
      <c r="A44" s="18">
        <v>14</v>
      </c>
      <c r="B44" s="15"/>
      <c r="C44" s="19" t="s">
        <v>42</v>
      </c>
      <c r="D44" s="23">
        <v>21017</v>
      </c>
      <c r="E44" s="34">
        <v>30000</v>
      </c>
      <c r="F44" s="34">
        <v>30000</v>
      </c>
      <c r="G44" s="34">
        <v>50000</v>
      </c>
      <c r="H44" s="34">
        <f t="shared" si="1"/>
        <v>20000</v>
      </c>
      <c r="I44" s="19"/>
      <c r="J44" s="19"/>
      <c r="K44" s="19"/>
      <c r="L44" s="19"/>
      <c r="M44" s="6" t="s">
        <v>113</v>
      </c>
    </row>
    <row r="45" spans="1:13" ht="12.75">
      <c r="A45" s="18">
        <v>15</v>
      </c>
      <c r="B45" s="15"/>
      <c r="C45" s="19" t="s">
        <v>96</v>
      </c>
      <c r="D45" s="23">
        <v>21022</v>
      </c>
      <c r="E45" s="34">
        <v>70000</v>
      </c>
      <c r="F45" s="34">
        <v>70000</v>
      </c>
      <c r="G45" s="34">
        <v>70000</v>
      </c>
      <c r="H45" s="34">
        <f t="shared" si="1"/>
        <v>0</v>
      </c>
      <c r="I45" s="19"/>
      <c r="J45" s="19"/>
      <c r="K45" s="19"/>
      <c r="L45" s="19"/>
      <c r="M45" s="6" t="s">
        <v>113</v>
      </c>
    </row>
    <row r="46" spans="1:13" ht="22.5">
      <c r="A46" s="18">
        <v>16</v>
      </c>
      <c r="B46" s="15"/>
      <c r="C46" s="27" t="s">
        <v>97</v>
      </c>
      <c r="D46" s="23">
        <v>21022</v>
      </c>
      <c r="E46" s="34">
        <v>70000</v>
      </c>
      <c r="F46" s="34">
        <v>70000</v>
      </c>
      <c r="G46" s="34">
        <v>70000</v>
      </c>
      <c r="H46" s="34">
        <f t="shared" si="1"/>
        <v>0</v>
      </c>
      <c r="I46" s="19"/>
      <c r="J46" s="19"/>
      <c r="K46" s="19"/>
      <c r="L46" s="19"/>
      <c r="M46" s="6" t="s">
        <v>113</v>
      </c>
    </row>
    <row r="47" spans="1:13" ht="12.75">
      <c r="A47" s="18">
        <v>17</v>
      </c>
      <c r="B47" s="15"/>
      <c r="C47" s="27" t="s">
        <v>98</v>
      </c>
      <c r="D47" s="23">
        <v>21022</v>
      </c>
      <c r="E47" s="34">
        <v>70000</v>
      </c>
      <c r="F47" s="34">
        <v>70000</v>
      </c>
      <c r="G47" s="34">
        <v>70000</v>
      </c>
      <c r="H47" s="34">
        <f t="shared" si="1"/>
        <v>0</v>
      </c>
      <c r="I47" s="19"/>
      <c r="J47" s="19"/>
      <c r="K47" s="19"/>
      <c r="L47" s="19"/>
      <c r="M47" s="6" t="s">
        <v>113</v>
      </c>
    </row>
    <row r="48" spans="1:13" ht="12.75">
      <c r="A48" s="18">
        <v>18</v>
      </c>
      <c r="B48" s="15"/>
      <c r="C48" s="31" t="s">
        <v>103</v>
      </c>
      <c r="D48" s="32">
        <v>21010</v>
      </c>
      <c r="E48" s="34">
        <v>130000</v>
      </c>
      <c r="F48" s="34">
        <v>130000</v>
      </c>
      <c r="G48" s="34">
        <v>130000</v>
      </c>
      <c r="H48" s="34">
        <f t="shared" si="1"/>
        <v>0</v>
      </c>
      <c r="I48" s="19"/>
      <c r="J48" s="19"/>
      <c r="K48" s="19"/>
      <c r="L48" s="19"/>
      <c r="M48" s="6" t="s">
        <v>113</v>
      </c>
    </row>
    <row r="49" spans="1:13" ht="12.75">
      <c r="A49" s="93" t="s">
        <v>14</v>
      </c>
      <c r="B49" s="93"/>
      <c r="C49" s="93"/>
      <c r="D49" s="45">
        <v>322220</v>
      </c>
      <c r="E49" s="46">
        <f>SUM(E50:E57)</f>
        <v>178500</v>
      </c>
      <c r="F49" s="46">
        <f>SUM(F50:F57)</f>
        <v>178500</v>
      </c>
      <c r="G49" s="46">
        <f>SUM(G50:G57)</f>
        <v>147000</v>
      </c>
      <c r="H49" s="46">
        <f>SUM(H50:H57)</f>
        <v>-31500</v>
      </c>
      <c r="I49" s="48"/>
      <c r="J49" s="48"/>
      <c r="K49" s="48"/>
      <c r="L49" s="48"/>
      <c r="M49" s="47"/>
    </row>
    <row r="50" spans="1:13" ht="12.75">
      <c r="A50" s="18">
        <v>1</v>
      </c>
      <c r="B50" s="15"/>
      <c r="C50" s="19" t="s">
        <v>43</v>
      </c>
      <c r="D50" s="23">
        <v>22001</v>
      </c>
      <c r="E50" s="34">
        <v>50000</v>
      </c>
      <c r="F50" s="34">
        <v>50000</v>
      </c>
      <c r="G50" s="34">
        <v>90000</v>
      </c>
      <c r="H50" s="34">
        <f>G50-F50</f>
        <v>40000</v>
      </c>
      <c r="I50" s="19"/>
      <c r="J50" s="19"/>
      <c r="K50" s="19"/>
      <c r="L50" s="19"/>
      <c r="M50" s="6" t="s">
        <v>113</v>
      </c>
    </row>
    <row r="51" spans="1:13" ht="12.75">
      <c r="A51" s="18">
        <v>2</v>
      </c>
      <c r="B51" s="15"/>
      <c r="C51" s="19" t="s">
        <v>44</v>
      </c>
      <c r="D51" s="23">
        <v>22002</v>
      </c>
      <c r="E51" s="34">
        <v>3500</v>
      </c>
      <c r="F51" s="34">
        <v>3500</v>
      </c>
      <c r="G51" s="34">
        <v>0</v>
      </c>
      <c r="H51" s="34">
        <f aca="true" t="shared" si="2" ref="H51:H57">G51-F51</f>
        <v>-3500</v>
      </c>
      <c r="I51" s="19"/>
      <c r="J51" s="19"/>
      <c r="K51" s="19"/>
      <c r="L51" s="19"/>
      <c r="M51" s="6" t="s">
        <v>113</v>
      </c>
    </row>
    <row r="52" spans="1:13" ht="12.75">
      <c r="A52" s="18">
        <v>3</v>
      </c>
      <c r="B52" s="15"/>
      <c r="C52" s="19" t="s">
        <v>45</v>
      </c>
      <c r="D52" s="23">
        <v>22003</v>
      </c>
      <c r="E52" s="34">
        <v>4000</v>
      </c>
      <c r="F52" s="34">
        <v>4000</v>
      </c>
      <c r="G52" s="34">
        <v>1000</v>
      </c>
      <c r="H52" s="34">
        <f t="shared" si="2"/>
        <v>-3000</v>
      </c>
      <c r="I52" s="19"/>
      <c r="J52" s="19"/>
      <c r="K52" s="19"/>
      <c r="L52" s="19"/>
      <c r="M52" s="6" t="s">
        <v>113</v>
      </c>
    </row>
    <row r="53" spans="1:13" ht="12.75">
      <c r="A53" s="18">
        <v>4</v>
      </c>
      <c r="B53" s="15"/>
      <c r="C53" s="19" t="s">
        <v>46</v>
      </c>
      <c r="D53" s="23">
        <v>22004</v>
      </c>
      <c r="E53" s="34">
        <v>25000</v>
      </c>
      <c r="F53" s="34">
        <v>25000</v>
      </c>
      <c r="G53" s="34">
        <v>20000</v>
      </c>
      <c r="H53" s="34">
        <f t="shared" si="2"/>
        <v>-5000</v>
      </c>
      <c r="I53" s="19"/>
      <c r="J53" s="19"/>
      <c r="K53" s="19"/>
      <c r="L53" s="19"/>
      <c r="M53" s="6" t="s">
        <v>113</v>
      </c>
    </row>
    <row r="54" spans="1:13" ht="12.75">
      <c r="A54" s="18">
        <v>5</v>
      </c>
      <c r="B54" s="15"/>
      <c r="C54" s="19" t="s">
        <v>47</v>
      </c>
      <c r="D54" s="23">
        <v>22005</v>
      </c>
      <c r="E54" s="34">
        <v>30000</v>
      </c>
      <c r="F54" s="34">
        <v>30000</v>
      </c>
      <c r="G54" s="34">
        <v>2000</v>
      </c>
      <c r="H54" s="34">
        <f t="shared" si="2"/>
        <v>-28000</v>
      </c>
      <c r="I54" s="19"/>
      <c r="J54" s="19"/>
      <c r="K54" s="19"/>
      <c r="L54" s="19"/>
      <c r="M54" s="6" t="s">
        <v>113</v>
      </c>
    </row>
    <row r="55" spans="1:13" ht="12.75">
      <c r="A55" s="18">
        <v>6</v>
      </c>
      <c r="B55" s="15"/>
      <c r="C55" s="19" t="s">
        <v>48</v>
      </c>
      <c r="D55" s="23">
        <v>22006</v>
      </c>
      <c r="E55" s="34">
        <v>4000</v>
      </c>
      <c r="F55" s="34">
        <v>4000</v>
      </c>
      <c r="G55" s="34">
        <v>1000</v>
      </c>
      <c r="H55" s="34">
        <f t="shared" si="2"/>
        <v>-3000</v>
      </c>
      <c r="I55" s="19"/>
      <c r="J55" s="19"/>
      <c r="K55" s="19"/>
      <c r="L55" s="19"/>
      <c r="M55" s="6" t="s">
        <v>113</v>
      </c>
    </row>
    <row r="56" spans="1:13" ht="12.75">
      <c r="A56" s="18">
        <v>7</v>
      </c>
      <c r="B56" s="15"/>
      <c r="C56" s="19" t="s">
        <v>49</v>
      </c>
      <c r="D56" s="23">
        <v>22007</v>
      </c>
      <c r="E56" s="34">
        <v>47000</v>
      </c>
      <c r="F56" s="34">
        <v>47000</v>
      </c>
      <c r="G56" s="34">
        <v>25000</v>
      </c>
      <c r="H56" s="34">
        <f t="shared" si="2"/>
        <v>-22000</v>
      </c>
      <c r="I56" s="19"/>
      <c r="J56" s="19"/>
      <c r="K56" s="19"/>
      <c r="L56" s="19"/>
      <c r="M56" s="6" t="s">
        <v>113</v>
      </c>
    </row>
    <row r="57" spans="1:13" ht="12.75">
      <c r="A57" s="18">
        <v>8</v>
      </c>
      <c r="B57" s="15"/>
      <c r="C57" s="19" t="s">
        <v>50</v>
      </c>
      <c r="D57" s="23">
        <v>22008</v>
      </c>
      <c r="E57" s="34">
        <v>15000</v>
      </c>
      <c r="F57" s="34">
        <v>15000</v>
      </c>
      <c r="G57" s="34">
        <v>8000</v>
      </c>
      <c r="H57" s="34">
        <f t="shared" si="2"/>
        <v>-7000</v>
      </c>
      <c r="I57" s="19"/>
      <c r="J57" s="19"/>
      <c r="K57" s="19"/>
      <c r="L57" s="19"/>
      <c r="M57" s="6" t="s">
        <v>113</v>
      </c>
    </row>
    <row r="58" spans="1:13" ht="12.75">
      <c r="A58" s="93" t="s">
        <v>15</v>
      </c>
      <c r="B58" s="93"/>
      <c r="C58" s="93"/>
      <c r="D58" s="45">
        <v>32330</v>
      </c>
      <c r="E58" s="46">
        <f>SUM(E59:E61)</f>
        <v>220000</v>
      </c>
      <c r="F58" s="46">
        <f>SUM(F59:F61)</f>
        <v>220000</v>
      </c>
      <c r="G58" s="46">
        <f>SUM(G59:G61)</f>
        <v>230000</v>
      </c>
      <c r="H58" s="46">
        <f>SUM(H59:H61)</f>
        <v>0</v>
      </c>
      <c r="I58" s="48"/>
      <c r="J58" s="48"/>
      <c r="K58" s="48"/>
      <c r="L58" s="48"/>
      <c r="M58" s="47"/>
    </row>
    <row r="59" spans="1:13" ht="12.75">
      <c r="A59" s="18">
        <v>1</v>
      </c>
      <c r="B59" s="15"/>
      <c r="C59" s="19" t="s">
        <v>106</v>
      </c>
      <c r="D59" s="23">
        <v>32231</v>
      </c>
      <c r="E59" s="34">
        <v>90000</v>
      </c>
      <c r="F59" s="34">
        <v>90000</v>
      </c>
      <c r="G59" s="34">
        <v>90000</v>
      </c>
      <c r="H59" s="34">
        <f>G59-F59</f>
        <v>0</v>
      </c>
      <c r="I59" s="19"/>
      <c r="J59" s="19"/>
      <c r="K59" s="19"/>
      <c r="L59" s="19"/>
      <c r="M59" s="6" t="s">
        <v>113</v>
      </c>
    </row>
    <row r="60" spans="1:13" ht="12.75">
      <c r="A60" s="18">
        <v>2</v>
      </c>
      <c r="B60" s="15"/>
      <c r="C60" s="19" t="s">
        <v>51</v>
      </c>
      <c r="D60" s="23">
        <v>32233</v>
      </c>
      <c r="E60" s="34">
        <v>65000</v>
      </c>
      <c r="F60" s="34">
        <v>65000</v>
      </c>
      <c r="G60" s="34">
        <v>65000</v>
      </c>
      <c r="H60" s="34">
        <f>SUM(F60-E60)</f>
        <v>0</v>
      </c>
      <c r="I60" s="19"/>
      <c r="J60" s="19"/>
      <c r="K60" s="19"/>
      <c r="L60" s="19"/>
      <c r="M60" s="6" t="s">
        <v>113</v>
      </c>
    </row>
    <row r="61" spans="1:13" ht="12.75">
      <c r="A61" s="18">
        <v>3</v>
      </c>
      <c r="B61" s="15"/>
      <c r="C61" s="19" t="s">
        <v>105</v>
      </c>
      <c r="D61" s="23">
        <v>32234</v>
      </c>
      <c r="E61" s="34">
        <v>65000</v>
      </c>
      <c r="F61" s="34">
        <v>65000</v>
      </c>
      <c r="G61" s="34">
        <v>75000</v>
      </c>
      <c r="H61" s="34">
        <f>SUM(F61-E61)</f>
        <v>0</v>
      </c>
      <c r="I61" s="19"/>
      <c r="J61" s="19"/>
      <c r="K61" s="19"/>
      <c r="L61" s="19"/>
      <c r="M61" s="6" t="s">
        <v>113</v>
      </c>
    </row>
    <row r="62" spans="1:13" ht="12.75">
      <c r="A62" s="95" t="s">
        <v>16</v>
      </c>
      <c r="B62" s="96"/>
      <c r="C62" s="97"/>
      <c r="D62" s="45">
        <v>322510</v>
      </c>
      <c r="E62" s="46">
        <f>SUM(E63)</f>
        <v>10000</v>
      </c>
      <c r="F62" s="46">
        <f>SUM(F63)</f>
        <v>10000</v>
      </c>
      <c r="G62" s="46">
        <f>SUM(G63)</f>
        <v>10000</v>
      </c>
      <c r="H62" s="46">
        <f>SUM(H63)</f>
        <v>0</v>
      </c>
      <c r="I62" s="48"/>
      <c r="J62" s="48"/>
      <c r="K62" s="48"/>
      <c r="L62" s="48"/>
      <c r="M62" s="47"/>
    </row>
    <row r="63" spans="1:13" ht="12.75">
      <c r="A63" s="18">
        <v>1</v>
      </c>
      <c r="B63" s="15"/>
      <c r="C63" s="19" t="s">
        <v>16</v>
      </c>
      <c r="D63" s="23">
        <v>32251</v>
      </c>
      <c r="E63" s="34">
        <v>10000</v>
      </c>
      <c r="F63" s="34">
        <v>10000</v>
      </c>
      <c r="G63" s="34">
        <v>10000</v>
      </c>
      <c r="H63" s="34">
        <f>G63-F63</f>
        <v>0</v>
      </c>
      <c r="I63" s="19"/>
      <c r="J63" s="19"/>
      <c r="K63" s="19"/>
      <c r="L63" s="19"/>
      <c r="M63" s="6" t="s">
        <v>113</v>
      </c>
    </row>
    <row r="64" spans="1:13" ht="12.75">
      <c r="A64" s="98" t="s">
        <v>17</v>
      </c>
      <c r="B64" s="98"/>
      <c r="C64" s="98"/>
      <c r="D64" s="15">
        <v>322520</v>
      </c>
      <c r="E64" s="22">
        <f>SUM(E65)</f>
        <v>8000</v>
      </c>
      <c r="F64" s="22">
        <f>SUM(F65)</f>
        <v>8000</v>
      </c>
      <c r="G64" s="22">
        <f>SUM(G65)</f>
        <v>0</v>
      </c>
      <c r="H64" s="22">
        <f>SUM(H65)</f>
        <v>0</v>
      </c>
      <c r="I64" s="19"/>
      <c r="J64" s="19"/>
      <c r="K64" s="19"/>
      <c r="L64" s="19"/>
      <c r="M64" s="6" t="s">
        <v>113</v>
      </c>
    </row>
    <row r="65" spans="1:13" ht="12.75">
      <c r="A65" s="18">
        <v>1</v>
      </c>
      <c r="B65" s="15"/>
      <c r="C65" s="19" t="s">
        <v>17</v>
      </c>
      <c r="D65" s="23">
        <v>32252</v>
      </c>
      <c r="E65" s="34">
        <v>8000</v>
      </c>
      <c r="F65" s="34">
        <v>8000</v>
      </c>
      <c r="G65" s="34">
        <v>0</v>
      </c>
      <c r="H65" s="34">
        <v>0</v>
      </c>
      <c r="I65" s="19"/>
      <c r="J65" s="19"/>
      <c r="K65" s="19"/>
      <c r="L65" s="19"/>
      <c r="M65" s="6" t="s">
        <v>113</v>
      </c>
    </row>
    <row r="66" spans="1:13" ht="12.75">
      <c r="A66" s="93" t="s">
        <v>18</v>
      </c>
      <c r="B66" s="93"/>
      <c r="C66" s="93"/>
      <c r="D66" s="45">
        <v>3224</v>
      </c>
      <c r="E66" s="46">
        <f>SUM(E67:E69)</f>
        <v>3500</v>
      </c>
      <c r="F66" s="46">
        <f>SUM(F67:F69)</f>
        <v>3500</v>
      </c>
      <c r="G66" s="46">
        <f>SUM(G67:G69)</f>
        <v>3500</v>
      </c>
      <c r="H66" s="46">
        <f>SUM(H67:H69)</f>
        <v>0</v>
      </c>
      <c r="I66" s="48"/>
      <c r="J66" s="48"/>
      <c r="K66" s="48"/>
      <c r="L66" s="48"/>
      <c r="M66" s="47"/>
    </row>
    <row r="67" spans="1:13" ht="22.5">
      <c r="A67" s="18">
        <v>1</v>
      </c>
      <c r="B67" s="15"/>
      <c r="C67" s="27" t="s">
        <v>52</v>
      </c>
      <c r="D67" s="28">
        <v>322410</v>
      </c>
      <c r="E67" s="34">
        <v>1000</v>
      </c>
      <c r="F67" s="34">
        <v>1000</v>
      </c>
      <c r="G67" s="34">
        <v>1000</v>
      </c>
      <c r="H67" s="34">
        <f>G67-F67</f>
        <v>0</v>
      </c>
      <c r="I67" s="19"/>
      <c r="J67" s="19"/>
      <c r="K67" s="19"/>
      <c r="L67" s="19"/>
      <c r="M67" s="6" t="s">
        <v>113</v>
      </c>
    </row>
    <row r="68" spans="1:13" ht="12.75">
      <c r="A68" s="18">
        <v>2</v>
      </c>
      <c r="B68" s="15"/>
      <c r="C68" s="19" t="s">
        <v>53</v>
      </c>
      <c r="D68" s="23">
        <v>322420</v>
      </c>
      <c r="E68" s="34">
        <v>500</v>
      </c>
      <c r="F68" s="34">
        <v>500</v>
      </c>
      <c r="G68" s="34">
        <v>500</v>
      </c>
      <c r="H68" s="34">
        <f>SUM(F68-E68)</f>
        <v>0</v>
      </c>
      <c r="I68" s="19"/>
      <c r="J68" s="19"/>
      <c r="K68" s="19"/>
      <c r="L68" s="19"/>
      <c r="M68" s="6" t="s">
        <v>113</v>
      </c>
    </row>
    <row r="69" spans="1:13" ht="12.75">
      <c r="A69" s="18">
        <v>3</v>
      </c>
      <c r="B69" s="15"/>
      <c r="C69" s="19" t="s">
        <v>54</v>
      </c>
      <c r="D69" s="23">
        <v>322430</v>
      </c>
      <c r="E69" s="34">
        <v>2000</v>
      </c>
      <c r="F69" s="34">
        <v>2000</v>
      </c>
      <c r="G69" s="34">
        <v>2000</v>
      </c>
      <c r="H69" s="34">
        <f>SUM(F69-E69)</f>
        <v>0</v>
      </c>
      <c r="I69" s="19"/>
      <c r="J69" s="19"/>
      <c r="K69" s="19"/>
      <c r="L69" s="19"/>
      <c r="M69" s="6" t="s">
        <v>113</v>
      </c>
    </row>
    <row r="70" spans="1:13" ht="12.75">
      <c r="A70" s="94" t="s">
        <v>7</v>
      </c>
      <c r="B70" s="94"/>
      <c r="C70" s="94"/>
      <c r="D70" s="37"/>
      <c r="E70" s="38">
        <f>SUM(E15+E22+E24++E26+E28+E30+E49+E58+E62+E64+E66)</f>
        <v>1172000</v>
      </c>
      <c r="F70" s="38">
        <f>SUM(F15+F22+F24++F26+F28+F30+F49+F58+F62+F64+F66)</f>
        <v>1157000</v>
      </c>
      <c r="G70" s="38">
        <f>SUM(G15+G22+G24++G26+G28+G30+G49+G58+G62+G64+G66)</f>
        <v>1160850</v>
      </c>
      <c r="H70" s="38">
        <f>SUM(H15+H22+H24++H26+H28+H30+H49+H58+H62+H64+H66)</f>
        <v>1850</v>
      </c>
      <c r="I70" s="39"/>
      <c r="J70" s="39"/>
      <c r="K70" s="39"/>
      <c r="L70" s="39"/>
      <c r="M70" s="40"/>
    </row>
    <row r="71" spans="1:13" ht="12.75">
      <c r="A71" s="79" t="s">
        <v>6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1"/>
    </row>
    <row r="72" spans="1:13" ht="12.75">
      <c r="A72" s="93" t="s">
        <v>19</v>
      </c>
      <c r="B72" s="107"/>
      <c r="C72" s="107"/>
      <c r="D72" s="45">
        <v>32231</v>
      </c>
      <c r="E72" s="46">
        <f>SUM(E73:E77)</f>
        <v>111000</v>
      </c>
      <c r="F72" s="46">
        <f>SUM(F73:F77)</f>
        <v>126000</v>
      </c>
      <c r="G72" s="46">
        <f>SUM(G73:G77)</f>
        <v>129000</v>
      </c>
      <c r="H72" s="46">
        <f>SUM(H73:H77)</f>
        <v>15000</v>
      </c>
      <c r="I72" s="45"/>
      <c r="J72" s="45"/>
      <c r="K72" s="45"/>
      <c r="L72" s="45"/>
      <c r="M72" s="47"/>
    </row>
    <row r="73" spans="1:13" ht="12.75">
      <c r="A73" s="18">
        <v>1</v>
      </c>
      <c r="B73" s="19"/>
      <c r="C73" s="19" t="s">
        <v>55</v>
      </c>
      <c r="D73" s="23">
        <v>323110</v>
      </c>
      <c r="E73" s="35">
        <v>45000</v>
      </c>
      <c r="F73" s="35">
        <v>45000</v>
      </c>
      <c r="G73" s="35">
        <v>45000</v>
      </c>
      <c r="H73" s="35">
        <f>SUM(F73-E73)</f>
        <v>0</v>
      </c>
      <c r="I73" s="19"/>
      <c r="J73" s="19"/>
      <c r="K73" s="19"/>
      <c r="L73" s="19"/>
      <c r="M73" t="s">
        <v>113</v>
      </c>
    </row>
    <row r="74" spans="1:13" ht="12.75">
      <c r="A74" s="18">
        <v>2</v>
      </c>
      <c r="B74" s="19"/>
      <c r="C74" s="19" t="s">
        <v>107</v>
      </c>
      <c r="D74" s="23">
        <v>323111</v>
      </c>
      <c r="E74" s="35">
        <v>30000</v>
      </c>
      <c r="F74" s="35">
        <v>45000</v>
      </c>
      <c r="G74" s="35">
        <v>50000</v>
      </c>
      <c r="H74" s="35">
        <f>SUM(F74-E74)</f>
        <v>15000</v>
      </c>
      <c r="I74" s="19"/>
      <c r="J74" s="19"/>
      <c r="K74" s="19"/>
      <c r="L74" s="19"/>
      <c r="M74" t="s">
        <v>113</v>
      </c>
    </row>
    <row r="75" spans="1:13" ht="12.75">
      <c r="A75" s="18">
        <v>2</v>
      </c>
      <c r="B75" s="19"/>
      <c r="C75" s="19" t="s">
        <v>56</v>
      </c>
      <c r="D75" s="23">
        <v>323120</v>
      </c>
      <c r="E75" s="35">
        <v>10000</v>
      </c>
      <c r="F75" s="35">
        <v>10000</v>
      </c>
      <c r="G75" s="35">
        <v>8000</v>
      </c>
      <c r="H75" s="35">
        <f>SUM(F75-E75)</f>
        <v>0</v>
      </c>
      <c r="I75" s="19"/>
      <c r="J75" s="19"/>
      <c r="K75" s="19"/>
      <c r="L75" s="19"/>
      <c r="M75" t="s">
        <v>113</v>
      </c>
    </row>
    <row r="76" spans="1:13" ht="12.75">
      <c r="A76" s="18">
        <v>3</v>
      </c>
      <c r="B76" s="19"/>
      <c r="C76" s="19" t="s">
        <v>57</v>
      </c>
      <c r="D76" s="23">
        <v>323130</v>
      </c>
      <c r="E76" s="35">
        <v>25000</v>
      </c>
      <c r="F76" s="35">
        <v>25000</v>
      </c>
      <c r="G76" s="35">
        <v>25000</v>
      </c>
      <c r="H76" s="35">
        <f>SUM(F76-E76)</f>
        <v>0</v>
      </c>
      <c r="I76" s="19"/>
      <c r="J76" s="19"/>
      <c r="K76" s="19"/>
      <c r="L76" s="19"/>
      <c r="M76" t="s">
        <v>113</v>
      </c>
    </row>
    <row r="77" spans="1:13" ht="12.75" customHeight="1">
      <c r="A77" s="24">
        <v>4</v>
      </c>
      <c r="B77" s="19"/>
      <c r="C77" s="29" t="s">
        <v>108</v>
      </c>
      <c r="D77" s="26">
        <v>323190</v>
      </c>
      <c r="E77" s="35">
        <v>1000</v>
      </c>
      <c r="F77" s="35">
        <v>1000</v>
      </c>
      <c r="G77" s="35">
        <v>1000</v>
      </c>
      <c r="H77" s="35">
        <f>SUM(F77-E77)</f>
        <v>0</v>
      </c>
      <c r="I77" s="19"/>
      <c r="J77" s="19"/>
      <c r="K77" s="19"/>
      <c r="L77" s="19"/>
      <c r="M77" t="s">
        <v>113</v>
      </c>
    </row>
    <row r="78" spans="1:13" ht="12.75">
      <c r="A78" s="93" t="s">
        <v>58</v>
      </c>
      <c r="B78" s="93"/>
      <c r="C78" s="93"/>
      <c r="D78" s="45">
        <v>3232</v>
      </c>
      <c r="E78" s="46">
        <f>SUM(E79:E82)</f>
        <v>115000</v>
      </c>
      <c r="F78" s="46">
        <f>SUM(F79:F82)</f>
        <v>115000</v>
      </c>
      <c r="G78" s="46">
        <f>SUM(G79:G82)</f>
        <v>115000</v>
      </c>
      <c r="H78" s="46">
        <f>SUM(H79:H82)</f>
        <v>0</v>
      </c>
      <c r="I78" s="48"/>
      <c r="J78" s="48"/>
      <c r="K78" s="48"/>
      <c r="L78" s="48"/>
      <c r="M78" s="47"/>
    </row>
    <row r="79" spans="1:13" ht="12.75">
      <c r="A79" s="24">
        <v>1</v>
      </c>
      <c r="B79" s="19"/>
      <c r="C79" s="25" t="s">
        <v>52</v>
      </c>
      <c r="D79" s="26">
        <v>323210</v>
      </c>
      <c r="E79" s="35">
        <v>5000</v>
      </c>
      <c r="F79" s="35">
        <v>5000</v>
      </c>
      <c r="G79" s="35">
        <v>5000</v>
      </c>
      <c r="H79" s="35">
        <f>SUM(F79-E79)</f>
        <v>0</v>
      </c>
      <c r="I79" s="19"/>
      <c r="J79" s="19"/>
      <c r="K79" s="19"/>
      <c r="L79" s="19"/>
      <c r="M79" s="6" t="s">
        <v>113</v>
      </c>
    </row>
    <row r="80" spans="1:13" ht="12.75">
      <c r="A80" s="24">
        <v>2</v>
      </c>
      <c r="B80" s="19"/>
      <c r="C80" s="25" t="s">
        <v>53</v>
      </c>
      <c r="D80" s="26">
        <v>323220</v>
      </c>
      <c r="E80" s="35">
        <v>80000</v>
      </c>
      <c r="F80" s="35">
        <v>80000</v>
      </c>
      <c r="G80" s="35">
        <v>80000</v>
      </c>
      <c r="H80" s="35">
        <f>SUM(F80-E80)</f>
        <v>0</v>
      </c>
      <c r="I80" s="19"/>
      <c r="J80" s="19"/>
      <c r="K80" s="19"/>
      <c r="L80" s="19"/>
      <c r="M80" s="6" t="s">
        <v>113</v>
      </c>
    </row>
    <row r="81" spans="1:13" ht="12.75">
      <c r="A81" s="24">
        <v>3</v>
      </c>
      <c r="B81" s="19"/>
      <c r="C81" s="25" t="s">
        <v>59</v>
      </c>
      <c r="D81" s="26">
        <v>323230</v>
      </c>
      <c r="E81" s="35">
        <v>28000</v>
      </c>
      <c r="F81" s="35">
        <v>28000</v>
      </c>
      <c r="G81" s="35">
        <v>28000</v>
      </c>
      <c r="H81" s="35">
        <f>SUM(F81-E81)</f>
        <v>0</v>
      </c>
      <c r="I81" s="19"/>
      <c r="J81" s="19"/>
      <c r="K81" s="19"/>
      <c r="L81" s="19"/>
      <c r="M81" s="6" t="s">
        <v>113</v>
      </c>
    </row>
    <row r="82" spans="1:13" ht="22.5">
      <c r="A82" s="24">
        <v>4</v>
      </c>
      <c r="B82" s="19"/>
      <c r="C82" s="36" t="s">
        <v>60</v>
      </c>
      <c r="D82" s="26">
        <v>323290</v>
      </c>
      <c r="E82" s="35">
        <v>2000</v>
      </c>
      <c r="F82" s="35">
        <v>2000</v>
      </c>
      <c r="G82" s="35">
        <v>2000</v>
      </c>
      <c r="H82" s="35">
        <f>SUM(F82-E82)</f>
        <v>0</v>
      </c>
      <c r="I82" s="19"/>
      <c r="J82" s="19"/>
      <c r="K82" s="19"/>
      <c r="L82" s="19"/>
      <c r="M82" s="6" t="s">
        <v>113</v>
      </c>
    </row>
    <row r="83" spans="1:13" ht="12.75">
      <c r="A83" s="93" t="s">
        <v>61</v>
      </c>
      <c r="B83" s="93"/>
      <c r="C83" s="93"/>
      <c r="D83" s="45">
        <v>3233</v>
      </c>
      <c r="E83" s="46">
        <f>SUM(E84:E86)</f>
        <v>35000</v>
      </c>
      <c r="F83" s="46">
        <f>SUM(F84:F86)</f>
        <v>35000</v>
      </c>
      <c r="G83" s="46">
        <f>SUM(G84:G86)</f>
        <v>35000</v>
      </c>
      <c r="H83" s="46">
        <f>SUM(H84:H86)</f>
        <v>0</v>
      </c>
      <c r="I83" s="48"/>
      <c r="J83" s="48"/>
      <c r="K83" s="48"/>
      <c r="L83" s="48"/>
      <c r="M83" s="47"/>
    </row>
    <row r="84" spans="1:13" ht="12.75">
      <c r="A84" s="24">
        <v>1</v>
      </c>
      <c r="B84" s="11"/>
      <c r="C84" s="25" t="s">
        <v>94</v>
      </c>
      <c r="D84" s="30">
        <v>323320</v>
      </c>
      <c r="E84" s="35">
        <v>0</v>
      </c>
      <c r="F84" s="35">
        <v>0</v>
      </c>
      <c r="G84" s="35">
        <v>0</v>
      </c>
      <c r="H84" s="35">
        <f>SUM(F84-E84)</f>
        <v>0</v>
      </c>
      <c r="I84" s="19"/>
      <c r="J84" s="19"/>
      <c r="K84" s="19"/>
      <c r="L84" s="19"/>
      <c r="M84" s="6" t="s">
        <v>113</v>
      </c>
    </row>
    <row r="85" spans="1:13" ht="12.75">
      <c r="A85" s="24">
        <v>2</v>
      </c>
      <c r="B85" s="11"/>
      <c r="C85" s="33" t="s">
        <v>111</v>
      </c>
      <c r="D85" s="30">
        <v>323340</v>
      </c>
      <c r="E85" s="35">
        <v>15000</v>
      </c>
      <c r="F85" s="35">
        <v>15000</v>
      </c>
      <c r="G85" s="35">
        <v>15000</v>
      </c>
      <c r="H85" s="35">
        <f>SUM(F85-E85)</f>
        <v>0</v>
      </c>
      <c r="I85" s="19"/>
      <c r="J85" s="19"/>
      <c r="K85" s="19"/>
      <c r="L85" s="19"/>
      <c r="M85" s="6" t="s">
        <v>113</v>
      </c>
    </row>
    <row r="86" spans="1:13" ht="22.5">
      <c r="A86" s="24">
        <v>3</v>
      </c>
      <c r="B86" s="11"/>
      <c r="C86" s="36" t="s">
        <v>95</v>
      </c>
      <c r="D86" s="30">
        <v>323340</v>
      </c>
      <c r="E86" s="35">
        <v>20000</v>
      </c>
      <c r="F86" s="35">
        <v>20000</v>
      </c>
      <c r="G86" s="35">
        <v>20000</v>
      </c>
      <c r="H86" s="35">
        <f>SUM(F86-E86)</f>
        <v>0</v>
      </c>
      <c r="I86" s="19"/>
      <c r="J86" s="19"/>
      <c r="K86" s="19"/>
      <c r="L86" s="19"/>
      <c r="M86" s="6" t="s">
        <v>113</v>
      </c>
    </row>
    <row r="87" spans="1:13" ht="12.75">
      <c r="A87" s="93" t="s">
        <v>62</v>
      </c>
      <c r="B87" s="93"/>
      <c r="C87" s="93"/>
      <c r="D87" s="45">
        <v>3234</v>
      </c>
      <c r="E87" s="46">
        <f>SUM(E88:E91)</f>
        <v>95500</v>
      </c>
      <c r="F87" s="46">
        <f>SUM(F88:F91)</f>
        <v>95500</v>
      </c>
      <c r="G87" s="46">
        <f>SUM(G88:G91)</f>
        <v>120500</v>
      </c>
      <c r="H87" s="46">
        <f>SUM(H88:H91)</f>
        <v>25000</v>
      </c>
      <c r="I87" s="48"/>
      <c r="J87" s="48"/>
      <c r="K87" s="48"/>
      <c r="L87" s="48"/>
      <c r="M87" s="47"/>
    </row>
    <row r="88" spans="1:13" ht="12.75">
      <c r="A88" s="24">
        <v>1</v>
      </c>
      <c r="B88" s="19"/>
      <c r="C88" s="25" t="s">
        <v>63</v>
      </c>
      <c r="D88" s="26">
        <v>323410</v>
      </c>
      <c r="E88" s="35">
        <v>15000</v>
      </c>
      <c r="F88" s="35">
        <v>15000</v>
      </c>
      <c r="G88" s="35">
        <v>15000</v>
      </c>
      <c r="H88" s="35">
        <f>SUM(F88-E88)</f>
        <v>0</v>
      </c>
      <c r="I88" s="19"/>
      <c r="J88" s="19"/>
      <c r="K88" s="19"/>
      <c r="L88" s="19"/>
      <c r="M88" s="6" t="s">
        <v>113</v>
      </c>
    </row>
    <row r="89" spans="1:13" ht="12.75">
      <c r="A89" s="24">
        <v>2</v>
      </c>
      <c r="B89" s="19"/>
      <c r="C89" s="25" t="s">
        <v>64</v>
      </c>
      <c r="D89" s="26">
        <v>323420</v>
      </c>
      <c r="E89" s="35">
        <v>13000</v>
      </c>
      <c r="F89" s="35">
        <v>13000</v>
      </c>
      <c r="G89" s="35">
        <v>13000</v>
      </c>
      <c r="H89" s="35">
        <f>SUM(F89-E89)</f>
        <v>0</v>
      </c>
      <c r="I89" s="19"/>
      <c r="J89" s="19"/>
      <c r="K89" s="19"/>
      <c r="L89" s="19"/>
      <c r="M89" s="6" t="s">
        <v>113</v>
      </c>
    </row>
    <row r="90" spans="1:13" ht="12.75">
      <c r="A90" s="24">
        <v>3</v>
      </c>
      <c r="B90" s="19"/>
      <c r="C90" s="25" t="s">
        <v>172</v>
      </c>
      <c r="D90" s="26">
        <v>323470</v>
      </c>
      <c r="E90" s="35">
        <v>2500</v>
      </c>
      <c r="F90" s="35">
        <v>2500</v>
      </c>
      <c r="G90" s="35">
        <v>2500</v>
      </c>
      <c r="H90" s="35">
        <f>SUM(F90-E90)</f>
        <v>0</v>
      </c>
      <c r="I90" s="19"/>
      <c r="J90" s="19"/>
      <c r="K90" s="19"/>
      <c r="L90" s="19"/>
      <c r="M90" s="6" t="s">
        <v>113</v>
      </c>
    </row>
    <row r="91" spans="1:13" ht="12.75">
      <c r="A91" s="24">
        <v>4</v>
      </c>
      <c r="B91" s="19"/>
      <c r="C91" s="25" t="s">
        <v>109</v>
      </c>
      <c r="D91" s="26">
        <v>323490</v>
      </c>
      <c r="E91" s="35">
        <v>65000</v>
      </c>
      <c r="F91" s="35">
        <v>65000</v>
      </c>
      <c r="G91" s="35">
        <v>90000</v>
      </c>
      <c r="H91" s="35">
        <f>G91-F91</f>
        <v>25000</v>
      </c>
      <c r="I91" s="19"/>
      <c r="J91" s="19"/>
      <c r="K91" s="19"/>
      <c r="L91" s="19"/>
      <c r="M91" s="6" t="s">
        <v>113</v>
      </c>
    </row>
    <row r="92" spans="1:13" ht="12.75">
      <c r="A92" s="93" t="s">
        <v>65</v>
      </c>
      <c r="B92" s="93"/>
      <c r="C92" s="93"/>
      <c r="D92" s="45">
        <v>3235</v>
      </c>
      <c r="E92" s="46">
        <f>SUM(E93:E95)</f>
        <v>11600</v>
      </c>
      <c r="F92" s="46">
        <f>SUM(F93:F95)</f>
        <v>11600</v>
      </c>
      <c r="G92" s="46">
        <f>SUM(G93:G95)</f>
        <v>10600</v>
      </c>
      <c r="H92" s="46">
        <f>SUM(H93:H95)</f>
        <v>-1000</v>
      </c>
      <c r="I92" s="48"/>
      <c r="J92" s="48"/>
      <c r="K92" s="48"/>
      <c r="L92" s="48"/>
      <c r="M92" s="47"/>
    </row>
    <row r="93" spans="1:13" ht="12.75">
      <c r="A93" s="24">
        <v>1</v>
      </c>
      <c r="B93" s="19"/>
      <c r="C93" s="25" t="s">
        <v>66</v>
      </c>
      <c r="D93" s="26">
        <v>323520</v>
      </c>
      <c r="E93" s="35">
        <v>3600</v>
      </c>
      <c r="F93" s="35">
        <v>3600</v>
      </c>
      <c r="G93" s="35">
        <v>3600</v>
      </c>
      <c r="H93" s="35">
        <f>G93-F93</f>
        <v>0</v>
      </c>
      <c r="I93" s="19"/>
      <c r="J93" s="19"/>
      <c r="K93" s="19"/>
      <c r="L93" s="19"/>
      <c r="M93" s="6" t="s">
        <v>113</v>
      </c>
    </row>
    <row r="94" spans="1:13" ht="12.75">
      <c r="A94" s="24">
        <v>2</v>
      </c>
      <c r="B94" s="19"/>
      <c r="C94" s="25" t="s">
        <v>67</v>
      </c>
      <c r="D94" s="26">
        <v>323530</v>
      </c>
      <c r="E94" s="35">
        <v>1000</v>
      </c>
      <c r="F94" s="35">
        <v>1000</v>
      </c>
      <c r="G94" s="35">
        <v>0</v>
      </c>
      <c r="H94" s="35">
        <f>G94-F94</f>
        <v>-1000</v>
      </c>
      <c r="I94" s="19"/>
      <c r="J94" s="19"/>
      <c r="K94" s="19"/>
      <c r="L94" s="19"/>
      <c r="M94" s="6" t="s">
        <v>113</v>
      </c>
    </row>
    <row r="95" spans="1:13" ht="12.75">
      <c r="A95" s="24">
        <v>3</v>
      </c>
      <c r="B95" s="19"/>
      <c r="C95" s="25" t="s">
        <v>68</v>
      </c>
      <c r="D95" s="26">
        <v>323540</v>
      </c>
      <c r="E95" s="35">
        <v>7000</v>
      </c>
      <c r="F95" s="35">
        <v>7000</v>
      </c>
      <c r="G95" s="35">
        <v>7000</v>
      </c>
      <c r="H95" s="35">
        <f>G95-F95</f>
        <v>0</v>
      </c>
      <c r="I95" s="19"/>
      <c r="J95" s="19"/>
      <c r="K95" s="19"/>
      <c r="L95" s="19"/>
      <c r="M95" s="6" t="s">
        <v>113</v>
      </c>
    </row>
    <row r="96" spans="1:13" ht="12.75">
      <c r="A96" s="93" t="s">
        <v>69</v>
      </c>
      <c r="B96" s="93"/>
      <c r="C96" s="93"/>
      <c r="D96" s="45">
        <v>32363</v>
      </c>
      <c r="E96" s="46">
        <f>SUM(E97:E97)</f>
        <v>250000</v>
      </c>
      <c r="F96" s="46">
        <f>SUM(F97:F97)</f>
        <v>250000</v>
      </c>
      <c r="G96" s="46">
        <f>SUM(G97)</f>
        <v>250000</v>
      </c>
      <c r="H96" s="46">
        <f>SUM(H97:H97)</f>
        <v>11585</v>
      </c>
      <c r="I96" s="48"/>
      <c r="J96" s="48"/>
      <c r="K96" s="48"/>
      <c r="L96" s="48"/>
      <c r="M96" s="47"/>
    </row>
    <row r="97" spans="1:13" ht="12.75">
      <c r="A97" s="24">
        <v>1</v>
      </c>
      <c r="B97" s="19"/>
      <c r="C97" s="25" t="s">
        <v>70</v>
      </c>
      <c r="D97" s="26">
        <v>323632</v>
      </c>
      <c r="E97" s="35">
        <v>250000</v>
      </c>
      <c r="F97" s="35">
        <v>250000</v>
      </c>
      <c r="G97" s="35">
        <v>250000</v>
      </c>
      <c r="H97" s="13">
        <f>SUM(H98:H98)</f>
        <v>11585</v>
      </c>
      <c r="I97" s="19"/>
      <c r="J97" s="19"/>
      <c r="K97" s="19"/>
      <c r="L97" s="19"/>
      <c r="M97" s="6" t="s">
        <v>113</v>
      </c>
    </row>
    <row r="98" spans="1:13" ht="12.75">
      <c r="A98" s="93" t="s">
        <v>71</v>
      </c>
      <c r="B98" s="93"/>
      <c r="C98" s="93"/>
      <c r="D98" s="45">
        <v>3238</v>
      </c>
      <c r="E98" s="46">
        <f>SUM(E99:E100)</f>
        <v>68415</v>
      </c>
      <c r="F98" s="46">
        <f>SUM(F99:F100)</f>
        <v>68415</v>
      </c>
      <c r="G98" s="46">
        <f>SUM(G99:G100)</f>
        <v>80000</v>
      </c>
      <c r="H98" s="46">
        <f>SUM(H99:H100)</f>
        <v>11585</v>
      </c>
      <c r="I98" s="48"/>
      <c r="J98" s="48"/>
      <c r="K98" s="48"/>
      <c r="L98" s="48"/>
      <c r="M98" s="47"/>
    </row>
    <row r="99" spans="1:13" ht="12.75">
      <c r="A99" s="24">
        <v>1</v>
      </c>
      <c r="B99" s="19"/>
      <c r="C99" s="25" t="s">
        <v>72</v>
      </c>
      <c r="D99" s="26">
        <v>323810</v>
      </c>
      <c r="E99" s="35">
        <v>5000</v>
      </c>
      <c r="F99" s="35">
        <v>5000</v>
      </c>
      <c r="G99" s="35">
        <v>5000</v>
      </c>
      <c r="H99" s="35">
        <f>SUM(F99-E99)</f>
        <v>0</v>
      </c>
      <c r="I99" s="19"/>
      <c r="J99" s="19"/>
      <c r="K99" s="19"/>
      <c r="L99" s="19"/>
      <c r="M99" s="6" t="s">
        <v>113</v>
      </c>
    </row>
    <row r="100" spans="1:13" ht="12.75">
      <c r="A100" s="24">
        <v>2</v>
      </c>
      <c r="B100" s="19"/>
      <c r="C100" s="25" t="s">
        <v>115</v>
      </c>
      <c r="D100" s="26">
        <v>323890</v>
      </c>
      <c r="E100" s="35">
        <v>63415</v>
      </c>
      <c r="F100" s="35">
        <v>63415</v>
      </c>
      <c r="G100" s="35">
        <v>75000</v>
      </c>
      <c r="H100" s="35">
        <f>G100-F100</f>
        <v>11585</v>
      </c>
      <c r="I100" s="19"/>
      <c r="J100" s="19"/>
      <c r="K100" s="19"/>
      <c r="L100" s="19"/>
      <c r="M100" s="6" t="s">
        <v>113</v>
      </c>
    </row>
    <row r="101" spans="1:13" ht="12.75">
      <c r="A101" s="93" t="s">
        <v>73</v>
      </c>
      <c r="B101" s="93"/>
      <c r="C101" s="93"/>
      <c r="D101" s="45">
        <v>3239</v>
      </c>
      <c r="E101" s="46">
        <f>SUM(E102:E107)</f>
        <v>271000</v>
      </c>
      <c r="F101" s="46">
        <f>SUM(F102:F107)</f>
        <v>271000</v>
      </c>
      <c r="G101" s="46">
        <f>SUM(G102:G107)</f>
        <v>260000</v>
      </c>
      <c r="H101" s="46">
        <f>SUM(H102:H107)</f>
        <v>-11000</v>
      </c>
      <c r="I101" s="48"/>
      <c r="J101" s="48"/>
      <c r="K101" s="48"/>
      <c r="L101" s="48"/>
      <c r="M101" s="47"/>
    </row>
    <row r="102" spans="1:13" ht="12.75">
      <c r="A102" s="24">
        <v>1</v>
      </c>
      <c r="B102" s="19"/>
      <c r="C102" s="25" t="s">
        <v>74</v>
      </c>
      <c r="D102" s="26">
        <v>323910</v>
      </c>
      <c r="E102" s="35">
        <v>100000</v>
      </c>
      <c r="F102" s="35">
        <v>100000</v>
      </c>
      <c r="G102" s="35">
        <v>100000</v>
      </c>
      <c r="H102" s="35">
        <f aca="true" t="shared" si="3" ref="H102:H107">G102-F102</f>
        <v>0</v>
      </c>
      <c r="I102" s="19"/>
      <c r="J102" s="19"/>
      <c r="K102" s="19"/>
      <c r="L102" s="19"/>
      <c r="M102" s="6" t="s">
        <v>113</v>
      </c>
    </row>
    <row r="103" spans="1:13" ht="12.75">
      <c r="A103" s="24">
        <v>2</v>
      </c>
      <c r="B103" s="19"/>
      <c r="C103" s="25" t="s">
        <v>116</v>
      </c>
      <c r="D103" s="26">
        <v>32393</v>
      </c>
      <c r="E103" s="35">
        <v>7000</v>
      </c>
      <c r="F103" s="35">
        <v>7000</v>
      </c>
      <c r="G103" s="35">
        <v>7000</v>
      </c>
      <c r="H103" s="35">
        <f t="shared" si="3"/>
        <v>0</v>
      </c>
      <c r="I103" s="19"/>
      <c r="J103" s="19"/>
      <c r="K103" s="19"/>
      <c r="L103" s="19"/>
      <c r="M103" s="6" t="s">
        <v>113</v>
      </c>
    </row>
    <row r="104" spans="1:13" ht="12.75">
      <c r="A104" s="24">
        <v>3</v>
      </c>
      <c r="B104" s="19"/>
      <c r="C104" s="29" t="s">
        <v>75</v>
      </c>
      <c r="D104" s="26">
        <v>323940</v>
      </c>
      <c r="E104" s="35">
        <v>12000</v>
      </c>
      <c r="F104" s="35">
        <v>12000</v>
      </c>
      <c r="G104" s="35">
        <v>12000</v>
      </c>
      <c r="H104" s="35">
        <f t="shared" si="3"/>
        <v>0</v>
      </c>
      <c r="I104" s="19"/>
      <c r="J104" s="19"/>
      <c r="K104" s="19"/>
      <c r="L104" s="19"/>
      <c r="M104" s="6" t="s">
        <v>113</v>
      </c>
    </row>
    <row r="105" spans="1:13" ht="12.75">
      <c r="A105" s="24">
        <v>4</v>
      </c>
      <c r="B105" s="19"/>
      <c r="C105" s="25" t="s">
        <v>76</v>
      </c>
      <c r="D105" s="26">
        <v>323950</v>
      </c>
      <c r="E105" s="35">
        <v>130000</v>
      </c>
      <c r="F105" s="35">
        <v>130000</v>
      </c>
      <c r="G105" s="35">
        <v>130000</v>
      </c>
      <c r="H105" s="35">
        <f t="shared" si="3"/>
        <v>0</v>
      </c>
      <c r="I105" s="19"/>
      <c r="J105" s="19"/>
      <c r="K105" s="19"/>
      <c r="L105" s="19"/>
      <c r="M105" s="6" t="s">
        <v>113</v>
      </c>
    </row>
    <row r="106" spans="1:13" ht="12.75">
      <c r="A106" s="24">
        <v>5</v>
      </c>
      <c r="B106" s="19"/>
      <c r="C106" s="25" t="s">
        <v>117</v>
      </c>
      <c r="D106" s="26">
        <v>32396</v>
      </c>
      <c r="E106" s="35">
        <v>7000</v>
      </c>
      <c r="F106" s="35">
        <v>7000</v>
      </c>
      <c r="G106" s="35">
        <v>7000</v>
      </c>
      <c r="H106" s="35">
        <f t="shared" si="3"/>
        <v>0</v>
      </c>
      <c r="I106" s="19"/>
      <c r="J106" s="19"/>
      <c r="K106" s="19"/>
      <c r="L106" s="19"/>
      <c r="M106" s="6" t="s">
        <v>113</v>
      </c>
    </row>
    <row r="107" spans="1:13" ht="12.75">
      <c r="A107" s="24">
        <v>6</v>
      </c>
      <c r="B107" s="19"/>
      <c r="C107" s="25" t="s">
        <v>110</v>
      </c>
      <c r="D107" s="26">
        <v>323990</v>
      </c>
      <c r="E107" s="35">
        <v>15000</v>
      </c>
      <c r="F107" s="35">
        <v>15000</v>
      </c>
      <c r="G107" s="35">
        <v>4000</v>
      </c>
      <c r="H107" s="35">
        <f t="shared" si="3"/>
        <v>-11000</v>
      </c>
      <c r="I107" s="19"/>
      <c r="J107" s="19"/>
      <c r="K107" s="19"/>
      <c r="L107" s="19"/>
      <c r="M107" s="6" t="s">
        <v>113</v>
      </c>
    </row>
    <row r="108" spans="1:13" ht="12.75">
      <c r="A108" s="93" t="s">
        <v>77</v>
      </c>
      <c r="B108" s="93"/>
      <c r="C108" s="93"/>
      <c r="D108" s="45">
        <v>3292</v>
      </c>
      <c r="E108" s="46">
        <f>SUM(E109:E111)</f>
        <v>90800</v>
      </c>
      <c r="F108" s="46">
        <f>SUM(F109:F111)</f>
        <v>90800</v>
      </c>
      <c r="G108" s="46">
        <f>SUM(G109:G111)</f>
        <v>90800</v>
      </c>
      <c r="H108" s="46">
        <f>SUM(H109:H111)</f>
        <v>0</v>
      </c>
      <c r="I108" s="48"/>
      <c r="J108" s="48"/>
      <c r="K108" s="48"/>
      <c r="L108" s="48"/>
      <c r="M108" s="47"/>
    </row>
    <row r="109" spans="1:13" ht="12.75">
      <c r="A109" s="24">
        <v>1</v>
      </c>
      <c r="B109" s="19"/>
      <c r="C109" s="25" t="s">
        <v>78</v>
      </c>
      <c r="D109" s="26">
        <v>329210</v>
      </c>
      <c r="E109" s="35">
        <v>38000</v>
      </c>
      <c r="F109" s="35">
        <v>38000</v>
      </c>
      <c r="G109" s="35">
        <v>38000</v>
      </c>
      <c r="H109" s="35">
        <f>SUM(F109-E109)</f>
        <v>0</v>
      </c>
      <c r="I109" s="19"/>
      <c r="J109" s="19"/>
      <c r="K109" s="19"/>
      <c r="L109" s="19"/>
      <c r="M109" s="6" t="s">
        <v>113</v>
      </c>
    </row>
    <row r="110" spans="1:13" ht="12.75">
      <c r="A110" s="24">
        <v>2</v>
      </c>
      <c r="B110" s="19"/>
      <c r="C110" s="25" t="s">
        <v>79</v>
      </c>
      <c r="D110" s="26">
        <v>329220</v>
      </c>
      <c r="E110" s="35">
        <v>30000</v>
      </c>
      <c r="F110" s="35">
        <v>30000</v>
      </c>
      <c r="G110" s="35">
        <v>30000</v>
      </c>
      <c r="H110" s="35">
        <f>SUM(F110-E110)</f>
        <v>0</v>
      </c>
      <c r="I110" s="19"/>
      <c r="J110" s="19"/>
      <c r="K110" s="19"/>
      <c r="L110" s="19"/>
      <c r="M110" s="6" t="s">
        <v>113</v>
      </c>
    </row>
    <row r="111" spans="1:13" ht="12.75">
      <c r="A111" s="24">
        <v>3</v>
      </c>
      <c r="B111" s="19"/>
      <c r="C111" s="25" t="s">
        <v>80</v>
      </c>
      <c r="D111" s="26">
        <v>329230</v>
      </c>
      <c r="E111" s="35">
        <v>22800</v>
      </c>
      <c r="F111" s="35">
        <v>22800</v>
      </c>
      <c r="G111" s="35">
        <v>22800</v>
      </c>
      <c r="H111" s="35">
        <f>SUM(F111-E111)</f>
        <v>0</v>
      </c>
      <c r="I111" s="19"/>
      <c r="J111" s="19"/>
      <c r="K111" s="19"/>
      <c r="L111" s="19"/>
      <c r="M111" s="6" t="s">
        <v>113</v>
      </c>
    </row>
    <row r="112" spans="1:13" ht="12.75">
      <c r="A112" s="94" t="s">
        <v>8</v>
      </c>
      <c r="B112" s="94"/>
      <c r="C112" s="94"/>
      <c r="D112" s="37"/>
      <c r="E112" s="38">
        <f>SUM(E72+E78+E83+E87+E92+E96+E98+E101+E108)</f>
        <v>1048315</v>
      </c>
      <c r="F112" s="38">
        <f>SUM(F72+F78+F83+F87+F92+F96+F98+F101+F108)</f>
        <v>1063315</v>
      </c>
      <c r="G112" s="38">
        <f>SUM(G72+G78+G83+G87+G92+G96+G98+G101+G108)</f>
        <v>1090900</v>
      </c>
      <c r="H112" s="38">
        <f>SUM(H72+H78+H83+H87+H92+H96+H98+H101+H108)</f>
        <v>51170</v>
      </c>
      <c r="I112" s="39"/>
      <c r="J112" s="39"/>
      <c r="K112" s="39"/>
      <c r="L112" s="39"/>
      <c r="M112" s="40"/>
    </row>
    <row r="113" spans="1:13" ht="12.75">
      <c r="A113" s="41" t="s">
        <v>169</v>
      </c>
      <c r="B113" s="41"/>
      <c r="C113" s="41"/>
      <c r="D113" s="41"/>
      <c r="E113" s="42">
        <f>SUM(E70+E112)</f>
        <v>2220315</v>
      </c>
      <c r="F113" s="42">
        <f>SUM(F70+F112)</f>
        <v>2220315</v>
      </c>
      <c r="G113" s="42">
        <f>SUM(G70+G112)</f>
        <v>2251750</v>
      </c>
      <c r="H113" s="42">
        <f>SUM(H70+H112)</f>
        <v>53020</v>
      </c>
      <c r="I113" s="41"/>
      <c r="J113" s="41"/>
      <c r="K113" s="41"/>
      <c r="L113" s="41"/>
      <c r="M113" s="41"/>
    </row>
    <row r="114" spans="1:13" ht="12.75">
      <c r="A114" s="43" t="s">
        <v>126</v>
      </c>
      <c r="B114" s="43"/>
      <c r="C114" s="43"/>
      <c r="D114" s="43"/>
      <c r="E114" s="44">
        <f>SUM(E113+E6+E12)</f>
        <v>3160315</v>
      </c>
      <c r="F114" s="44">
        <f>SUM(F113+F6+F12)</f>
        <v>7660315</v>
      </c>
      <c r="G114" s="44"/>
      <c r="H114" s="44">
        <f>SUM(H113+H6)</f>
        <v>9053020</v>
      </c>
      <c r="I114" s="43"/>
      <c r="J114" s="43"/>
      <c r="K114" s="43"/>
      <c r="L114" s="43"/>
      <c r="M114" s="43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 t="s">
        <v>191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 t="s">
        <v>192</v>
      </c>
      <c r="D117" s="5"/>
      <c r="E117" s="5"/>
      <c r="F117" s="5"/>
      <c r="G117" s="5"/>
      <c r="H117" s="5"/>
      <c r="I117" s="5"/>
      <c r="J117" s="106"/>
      <c r="K117" s="106"/>
      <c r="L117" s="106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4" t="s">
        <v>190</v>
      </c>
      <c r="K118" s="54"/>
      <c r="L118" s="54"/>
      <c r="M118" s="5"/>
    </row>
    <row r="119" spans="1:13" ht="12.75">
      <c r="A119" s="5"/>
      <c r="B119" s="5"/>
      <c r="C119" s="5"/>
      <c r="D119" s="5"/>
      <c r="E119" s="5"/>
      <c r="F119" s="5"/>
      <c r="G119" s="5"/>
      <c r="H119" s="5"/>
      <c r="I119" s="5"/>
      <c r="J119" s="106" t="s">
        <v>175</v>
      </c>
      <c r="K119" s="106"/>
      <c r="L119" s="106"/>
      <c r="M119" s="5"/>
    </row>
    <row r="120" spans="10:12" ht="12.75">
      <c r="J120" s="55"/>
      <c r="K120" s="54"/>
      <c r="L120" s="54"/>
    </row>
  </sheetData>
  <sheetProtection/>
  <mergeCells count="33">
    <mergeCell ref="A6:C6"/>
    <mergeCell ref="A12:C12"/>
    <mergeCell ref="J117:L117"/>
    <mergeCell ref="J119:L119"/>
    <mergeCell ref="L13:M13"/>
    <mergeCell ref="A26:C26"/>
    <mergeCell ref="A28:C28"/>
    <mergeCell ref="A30:C30"/>
    <mergeCell ref="A72:C72"/>
    <mergeCell ref="A78:C78"/>
    <mergeCell ref="A8:M8"/>
    <mergeCell ref="A10:M10"/>
    <mergeCell ref="A71:M71"/>
    <mergeCell ref="A70:C70"/>
    <mergeCell ref="A22:C22"/>
    <mergeCell ref="A24:C24"/>
    <mergeCell ref="A66:C66"/>
    <mergeCell ref="A92:C92"/>
    <mergeCell ref="A96:C96"/>
    <mergeCell ref="A83:C83"/>
    <mergeCell ref="A98:C98"/>
    <mergeCell ref="A101:C101"/>
    <mergeCell ref="A14:M14"/>
    <mergeCell ref="A3:L3"/>
    <mergeCell ref="L7:M7"/>
    <mergeCell ref="A15:C15"/>
    <mergeCell ref="A112:C112"/>
    <mergeCell ref="A49:C49"/>
    <mergeCell ref="A58:C58"/>
    <mergeCell ref="A62:C62"/>
    <mergeCell ref="A64:C64"/>
    <mergeCell ref="A87:C87"/>
    <mergeCell ref="A108:C108"/>
  </mergeCells>
  <printOptions/>
  <pageMargins left="0.15748031496062992" right="0.15748031496062992" top="0.984251968503937" bottom="0.984251968503937" header="0.5118110236220472" footer="0.31496062992125984"/>
  <pageSetup horizontalDpi="600" verticalDpi="600" orientation="landscape" paperSize="9" r:id="rId1"/>
  <headerFooter alignWithMargins="0">
    <oddHeader>&amp;CStranica &amp;P&amp;R&amp;F</oddHeader>
    <oddFooter>&amp;LZAVOD ZA JAVNO ZDRAVSTVO SVETI ROK VPŽ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UPRAVTC2</cp:lastModifiedBy>
  <cp:lastPrinted>2021-12-02T11:34:03Z</cp:lastPrinted>
  <dcterms:created xsi:type="dcterms:W3CDTF">1996-10-14T23:33:28Z</dcterms:created>
  <dcterms:modified xsi:type="dcterms:W3CDTF">2021-12-02T11:36:35Z</dcterms:modified>
  <cp:category/>
  <cp:version/>
  <cp:contentType/>
  <cp:contentStatus/>
</cp:coreProperties>
</file>