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31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<sst xmlns="http://schemas.openxmlformats.org/spreadsheetml/2006/main" count="356" uniqueCount="248">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</sst>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Tahoma"/>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b/>
      <sz val="11"/>
      <color rgb="FFFA7D0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0" borderId="0" applyNumberFormat="0" applyFill="0" applyBorder="0" applyAlignment="0" applyProtection="0"/>
    <xf numFmtId="0" fontId="45" fillId="21" borderId="1" applyNumberFormat="0" applyAlignment="0" applyProtection="0"/>
    <xf numFmtId="0" fontId="46"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0" fillId="29" borderId="2" applyNumberFormat="0" applyFont="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0" applyNumberFormat="0" applyBorder="0" applyAlignment="0" applyProtection="0"/>
    <xf numFmtId="0" fontId="7" fillId="0" borderId="0">
      <alignment/>
      <protection/>
    </xf>
    <xf numFmtId="0" fontId="52" fillId="0" borderId="6" applyNumberFormat="0" applyFill="0" applyAlignment="0" applyProtection="0"/>
    <xf numFmtId="0" fontId="53" fillId="0" borderId="0" applyNumberFormat="0" applyFill="0" applyBorder="0" applyAlignment="0" applyProtection="0"/>
    <xf numFmtId="9" fontId="0" fillId="0" borderId="0" applyFont="0" applyFill="0" applyBorder="0" applyAlignment="0" applyProtection="0"/>
    <xf numFmtId="0" fontId="54" fillId="31" borderId="7" applyNumberFormat="0" applyAlignment="0" applyProtection="0"/>
    <xf numFmtId="0" fontId="55" fillId="2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0" applyFont="1">
      <alignment/>
      <protection/>
    </xf>
    <xf numFmtId="0" fontId="65" fillId="0" borderId="0" xfId="0" applyFont="1" applyAlignment="1">
      <alignment/>
    </xf>
    <xf numFmtId="0" fontId="30" fillId="0" borderId="0" xfId="50" applyFont="1" applyAlignment="1">
      <alignment horizontal="left" indent="1"/>
      <protection/>
    </xf>
    <xf numFmtId="0" fontId="30" fillId="0" borderId="0" xfId="50"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0"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0" applyFont="1" applyAlignment="1">
      <alignment horizontal="left" wrapText="1"/>
      <protection/>
    </xf>
    <xf numFmtId="0" fontId="67" fillId="0" borderId="0" xfId="0" applyFont="1" applyAlignment="1">
      <alignment horizontal="left" wrapText="1"/>
    </xf>
    <xf numFmtId="0" fontId="34" fillId="0" borderId="0" xfId="50"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4" applyFont="1" applyAlignment="1">
      <alignment horizontal="left"/>
    </xf>
    <xf numFmtId="9" fontId="34" fillId="0" borderId="0" xfId="50"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center"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cellXfs>
  <cellStyles count="50">
    <cellStyle name="Normal" xfId="0"/>
    <cellStyle name="20% - Naglasak1" xfId="15"/>
    <cellStyle name="20% - Naglasak2" xfId="16"/>
    <cellStyle name="20% - Naglasak3" xfId="17"/>
    <cellStyle name="20% - Naglasak4" xfId="18"/>
    <cellStyle name="20% - Naglasak5" xfId="19"/>
    <cellStyle name="20% - Naglasak6" xfId="20"/>
    <cellStyle name="40% - Naglasak1" xfId="21"/>
    <cellStyle name="40% - Naglasak2" xfId="22"/>
    <cellStyle name="40% - Naglasak3" xfId="23"/>
    <cellStyle name="40% - Naglasak4" xfId="24"/>
    <cellStyle name="40% - Naglasak5" xfId="25"/>
    <cellStyle name="40% - Naglasak6" xfId="26"/>
    <cellStyle name="60% - Naglasak1" xfId="27"/>
    <cellStyle name="60% - Naglasak2" xfId="28"/>
    <cellStyle name="60% - Naglasak3" xfId="29"/>
    <cellStyle name="60% - Naglasak4" xfId="30"/>
    <cellStyle name="60% - Naglasak5" xfId="31"/>
    <cellStyle name="60% - Naglasak6" xfId="32"/>
    <cellStyle name="Dobro" xfId="33"/>
    <cellStyle name="Hyperlink" xfId="34"/>
    <cellStyle name="Izlaz" xfId="35"/>
    <cellStyle name="Loše" xfId="36"/>
    <cellStyle name="Naglasak1" xfId="37"/>
    <cellStyle name="Naglasak2" xfId="38"/>
    <cellStyle name="Naglasak3" xfId="39"/>
    <cellStyle name="Naglasak4" xfId="40"/>
    <cellStyle name="Naglasak5" xfId="41"/>
    <cellStyle name="Naglasak6" xfId="42"/>
    <cellStyle name="Napomena" xfId="43"/>
    <cellStyle name="Naslov" xfId="44"/>
    <cellStyle name="Naslov 1" xfId="45"/>
    <cellStyle name="Naslov 2" xfId="46"/>
    <cellStyle name="Naslov 3" xfId="47"/>
    <cellStyle name="Naslov 4" xfId="48"/>
    <cellStyle name="Neutralno" xfId="49"/>
    <cellStyle name="Normal_Sheet1" xfId="50"/>
    <cellStyle name="Povezana ćelija" xfId="51"/>
    <cellStyle name="Followed Hyperlink" xfId="52"/>
    <cellStyle name="Percent" xfId="53"/>
    <cellStyle name="Provjeri ćeliju" xfId="54"/>
    <cellStyle name="Računanje" xfId="55"/>
    <cellStyle name="Tekst objašnjenja" xfId="56"/>
    <cellStyle name="Tekst upozorenja" xfId="57"/>
    <cellStyle name="Ukupno"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6">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 activePane="bottomLeft" state="frozen"/>
      <selection pane="topLeft" activeCell="A1" sqref="A1"/>
      <selection pane="bottomLeft" activeCell="C70" sqref="C70"/>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6</v>
      </c>
      <c r="F6" s="30" t="s">
        <v>18</v>
      </c>
      <c r="G6" s="30"/>
    </row>
    <row r="7" spans="1:7" ht="45">
      <c r="A7" s="15" t="s">
        <v>4</v>
      </c>
      <c r="B7" s="10" t="s">
        <v>19</v>
      </c>
      <c r="C7" s="79" t="s">
        <v>5</v>
      </c>
      <c r="F7" s="31" t="s">
        <v>174</v>
      </c>
      <c r="G7" s="30"/>
    </row>
    <row r="8" spans="1:7" ht="45">
      <c r="A8" s="15" t="s">
        <v>8</v>
      </c>
      <c r="B8" s="10" t="s">
        <v>20</v>
      </c>
      <c r="C8" s="79" t="s">
        <v>6</v>
      </c>
      <c r="F8" s="31" t="s">
        <v>172</v>
      </c>
      <c r="G8" s="30"/>
    </row>
    <row r="9" spans="1:6" ht="15">
      <c r="A9" s="26" t="s">
        <v>9</v>
      </c>
      <c r="B9" s="27" t="s">
        <v>21</v>
      </c>
      <c r="C9" s="79" t="s">
        <v>6</v>
      </c>
      <c r="F9" s="31" t="s">
        <v>173</v>
      </c>
    </row>
    <row r="10" spans="1:6" s="25" customFormat="1" ht="24.75" customHeight="1">
      <c r="A10" s="101">
        <f>_xlfn.IFERROR((COUNTIF(C4:C9,"Da")+(COUNTIF(C4:C9,"Djelomično")/2))/((COUNTIF(C4:C9,"Da")+COUNTIF(C4:C9,"Ne")+COUNTIF(C4:C9,"Djelomično"))),"Nije primjenjivo")</f>
        <v>0.5</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0.5</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0.5</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1</v>
      </c>
    </row>
    <row r="23" spans="1:6" ht="30">
      <c r="A23" s="15" t="s">
        <v>34</v>
      </c>
      <c r="B23" s="10" t="s">
        <v>36</v>
      </c>
      <c r="C23" s="79" t="s">
        <v>5</v>
      </c>
      <c r="F23" s="32" t="e">
        <f>+VALUE(A65)</f>
        <v>#VALUE!</v>
      </c>
    </row>
    <row r="24" spans="1:6" ht="30">
      <c r="A24" s="15" t="s">
        <v>35</v>
      </c>
      <c r="B24" s="10" t="s">
        <v>37</v>
      </c>
      <c r="C24" s="79" t="s">
        <v>5</v>
      </c>
      <c r="F24" s="32">
        <f>+VALUE(A71)</f>
        <v>0.375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5">
      <c r="A27" s="29" t="s">
        <v>39</v>
      </c>
      <c r="B27" s="107" t="s">
        <v>40</v>
      </c>
      <c r="C27" s="108"/>
      <c r="F27" s="32">
        <f>+VALUE(A103)</f>
        <v>0.5</v>
      </c>
    </row>
    <row r="28" spans="1:6" ht="30">
      <c r="A28" s="15" t="s">
        <v>42</v>
      </c>
      <c r="B28" s="10" t="s">
        <v>44</v>
      </c>
      <c r="C28" s="79" t="s">
        <v>5</v>
      </c>
      <c r="F28" s="32">
        <f>+VALUE(A106)</f>
        <v>0.75</v>
      </c>
    </row>
    <row r="29" spans="1:3" ht="45">
      <c r="A29" s="15" t="s">
        <v>43</v>
      </c>
      <c r="B29" s="10" t="s">
        <v>45</v>
      </c>
      <c r="C29" s="79" t="s">
        <v>6</v>
      </c>
    </row>
    <row r="30" spans="1:3" ht="15">
      <c r="A30" s="15" t="s">
        <v>47</v>
      </c>
      <c r="B30" s="10" t="s">
        <v>21</v>
      </c>
      <c r="C30" s="79" t="s">
        <v>6</v>
      </c>
    </row>
    <row r="31" spans="1:3" ht="15">
      <c r="A31" s="15" t="s">
        <v>48</v>
      </c>
      <c r="B31" s="10" t="s">
        <v>46</v>
      </c>
      <c r="C31" s="79" t="s">
        <v>5</v>
      </c>
    </row>
    <row r="32" spans="1:3" ht="24.75" customHeight="1">
      <c r="A32" s="101">
        <f>_xlfn.IFERROR((COUNTIF(C28:C31,"Da")+(COUNTIF(C28:C31,"Djelomično")/2))/((COUNTIF(C28:C31,"Da")+COUNTIF(C28:C31,"Ne")+COUNTIF(C28:C31,"Djelomično"))),"Nije primjenjivo")</f>
        <v>0.5</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18</v>
      </c>
    </row>
    <row r="39" spans="1:3" ht="30">
      <c r="A39" s="15" t="s">
        <v>64</v>
      </c>
      <c r="B39" s="10" t="s">
        <v>55</v>
      </c>
      <c r="C39" s="79" t="s">
        <v>18</v>
      </c>
    </row>
    <row r="40" spans="1:3" ht="15">
      <c r="A40" s="15" t="s">
        <v>65</v>
      </c>
      <c r="B40" s="10" t="s">
        <v>56</v>
      </c>
      <c r="C40" s="79" t="s">
        <v>18</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6</v>
      </c>
    </row>
    <row r="68" spans="1:3" ht="45">
      <c r="A68" s="15" t="s">
        <v>106</v>
      </c>
      <c r="B68" s="10" t="s">
        <v>102</v>
      </c>
      <c r="C68" s="79" t="s">
        <v>6</v>
      </c>
    </row>
    <row r="69" spans="1:3" ht="15">
      <c r="A69" s="15" t="s">
        <v>107</v>
      </c>
      <c r="B69" s="10" t="s">
        <v>103</v>
      </c>
      <c r="C69" s="79" t="s">
        <v>227</v>
      </c>
    </row>
    <row r="70" spans="1:3" ht="15">
      <c r="A70" s="15" t="s">
        <v>108</v>
      </c>
      <c r="B70" s="10" t="s">
        <v>104</v>
      </c>
      <c r="C70" s="79" t="s">
        <v>5</v>
      </c>
    </row>
    <row r="71" spans="1:3" ht="24.75" customHeight="1">
      <c r="A71" s="101">
        <f>_xlfn.IFERROR((COUNTIF(C67:C70,"Da")+(COUNTIF(C67:C70,"Djelomično")/2))/((COUNTIF(C67:C70,"Da")+COUNTIF(C67:C70,"Ne")+COUNTIF(C67:C70,"Djelomično"))),"Nije primjenjivo")</f>
        <v>0.375</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6</v>
      </c>
    </row>
    <row r="96" spans="1:3" ht="45">
      <c r="A96" s="15" t="s">
        <v>165</v>
      </c>
      <c r="B96" s="10" t="s">
        <v>155</v>
      </c>
      <c r="C96" s="79" t="s">
        <v>6</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0.5</v>
      </c>
      <c r="B103" s="102"/>
      <c r="C103" s="103"/>
    </row>
    <row r="104" spans="1:3" ht="24.75" customHeight="1">
      <c r="A104" s="14" t="s">
        <v>177</v>
      </c>
      <c r="B104" s="105" t="s">
        <v>244</v>
      </c>
      <c r="C104" s="106"/>
    </row>
    <row r="105" spans="1:3" ht="30">
      <c r="A105" s="15" t="s">
        <v>38</v>
      </c>
      <c r="B105" s="10" t="s">
        <v>158</v>
      </c>
      <c r="C105" s="79" t="s">
        <v>172</v>
      </c>
    </row>
    <row r="106" spans="1:3" ht="24.75" customHeight="1" thickBot="1">
      <c r="A106" s="109" t="str">
        <f>IF(C105="Više od 90%","100%",IF(C105="80% - 90%","75%",IF(C105="70% - 80%","50%",IF(C105="60% - 70%","25%",IF(C105="Manje od 60%","0%","Nije primjenjivo")))))</f>
        <v>75%</v>
      </c>
      <c r="B106" s="110"/>
      <c r="C106" s="111"/>
    </row>
    <row r="107" spans="1:3" ht="24.75" customHeight="1">
      <c r="A107" s="112" t="s">
        <v>179</v>
      </c>
      <c r="B107" s="113"/>
      <c r="C107" s="116">
        <f>_xlfn.SUMIFS(F15:F28,F15:F28,"&lt;&gt;#VALUE!")/COUNT(F15:F28)</f>
        <v>0.7840909090909091</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9"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0.5</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0.5</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0.375</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0.5</v>
      </c>
      <c r="D15" s="81"/>
    </row>
    <row r="16" spans="1:4" s="34" customFormat="1" ht="39.75" customHeight="1" thickBot="1">
      <c r="A16" s="46" t="s">
        <v>177</v>
      </c>
      <c r="B16" s="41" t="s">
        <v>178</v>
      </c>
      <c r="C16" s="42" t="str">
        <f>+Upitnik!A106</f>
        <v>75%</v>
      </c>
      <c r="D16" s="82"/>
    </row>
    <row r="17" spans="1:4" s="34" customFormat="1" ht="39.75" customHeight="1" thickBot="1">
      <c r="A17" s="118" t="s">
        <v>179</v>
      </c>
      <c r="B17" s="119"/>
      <c r="C17" s="84">
        <f>+Upitnik!C107</f>
        <v>0.7840909090909091</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D3" sqref="D3"/>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31"/>
      <c r="B2" s="131"/>
      <c r="C2" s="131"/>
      <c r="D2" s="47"/>
    </row>
    <row r="3" spans="1:4" s="1" customFormat="1" ht="15" customHeight="1">
      <c r="A3" s="123" t="s">
        <v>199</v>
      </c>
      <c r="B3" s="124"/>
      <c r="C3" s="124"/>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5"/>
      <c r="B9" s="126"/>
      <c r="C9" s="127"/>
      <c r="D9" s="54"/>
    </row>
    <row r="10" spans="1:4" s="1" customFormat="1" ht="15" customHeight="1" thickBot="1">
      <c r="A10" s="128"/>
      <c r="B10" s="129"/>
      <c r="C10" s="130"/>
      <c r="D10" s="55"/>
    </row>
    <row r="11" spans="1:4" s="1" customFormat="1" ht="15" customHeight="1" thickBot="1">
      <c r="A11" s="120"/>
      <c r="B11" s="120"/>
      <c r="C11" s="120"/>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UPRAVTC2</cp:lastModifiedBy>
  <cp:lastPrinted>2019-12-05T14:42:35Z</cp:lastPrinted>
  <dcterms:created xsi:type="dcterms:W3CDTF">2012-05-21T15:07:27Z</dcterms:created>
  <dcterms:modified xsi:type="dcterms:W3CDTF">2023-07-27T10:30:59Z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